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840" yWindow="660" windowWidth="21270" windowHeight="11250" activeTab="1"/>
  </bookViews>
  <sheets>
    <sheet name="Прил 1 _2020_" sheetId="3" r:id="rId1"/>
    <sheet name="Прил 1 _ 2021_" sheetId="2" r:id="rId2"/>
    <sheet name="Прил 1 _ 2022_" sheetId="1" r:id="rId3"/>
    <sheet name="Приложение 2 2022-2020" sheetId="4" r:id="rId4"/>
    <sheet name="Приложение 3 _2022-2020_" sheetId="5" r:id="rId5"/>
    <sheet name="Приказ 2023" sheetId="6" r:id="rId6"/>
  </sheets>
  <externalReferences>
    <externalReference r:id="rId7"/>
  </externalReferences>
  <calcPr calcId="14562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5" l="1"/>
  <c r="D17" i="5"/>
  <c r="D14" i="5" s="1"/>
  <c r="E14" i="5"/>
  <c r="C14" i="5"/>
  <c r="E12" i="5"/>
  <c r="D12" i="5"/>
  <c r="C12" i="5"/>
  <c r="E36" i="4"/>
  <c r="D36" i="4"/>
  <c r="F36" i="4" s="1"/>
  <c r="F35" i="4"/>
  <c r="E35" i="4"/>
  <c r="D35" i="4"/>
  <c r="F33" i="4"/>
  <c r="F25" i="4"/>
  <c r="F24" i="4"/>
  <c r="F22" i="4"/>
  <c r="C14" i="4"/>
  <c r="F14" i="4" s="1"/>
  <c r="C11" i="4"/>
  <c r="C12" i="4" s="1"/>
  <c r="C13" i="4" l="1"/>
  <c r="F13" i="4" s="1"/>
  <c r="F11" i="4"/>
</calcChain>
</file>

<file path=xl/sharedStrings.xml><?xml version="1.0" encoding="utf-8"?>
<sst xmlns="http://schemas.openxmlformats.org/spreadsheetml/2006/main" count="1238" uniqueCount="410">
  <si>
    <t xml:space="preserve">Приложение № 1 </t>
  </si>
  <si>
    <t>к Методическим указаниям по определению размера платы за технологическое присоединение к электрическим сетям</t>
  </si>
  <si>
    <t>N</t>
  </si>
  <si>
    <t>Год ввода объекта</t>
  </si>
  <si>
    <t>Уровень напряжения, кВ</t>
  </si>
  <si>
    <t>Максимальная мощность, кВт</t>
  </si>
  <si>
    <t>1.</t>
  </si>
  <si>
    <t>Строительство воздушных линий</t>
  </si>
  <si>
    <t>-</t>
  </si>
  <si>
    <t>1.j</t>
  </si>
  <si>
    <t>Материал опоры (деревянные (j=1), металлические (j=2), железобетонные (j=3)</t>
  </si>
  <si>
    <t>1.j.k</t>
  </si>
  <si>
    <t>Тип провода (изолированный провод (k=1), неизолированный провод (k=2)</t>
  </si>
  <si>
    <t>1.j.k.l</t>
  </si>
  <si>
    <t>Материал провода (медный (l=1), стальной (l=2), сталеалюминиевый (l=3), алюминиевый (l=4)</t>
  </si>
  <si>
    <t>1.j.k.l.m</t>
  </si>
  <si>
    <t>Сечение провода (диапазон до 50 квадратных мм включительно (m=1), от 50 до 100 квадратных мм включительно (m=2), от 100 до 200 квадратных мм включительно (m=3), от 200 до 500 квадратных мм включительно (m=4), от 500 до 800 квадратных мм включительно (m=5), свыше 800 квадратных мм (m=6)</t>
  </si>
  <si>
    <t>1.j.k.l.m.n</t>
  </si>
  <si>
    <t>Количество цепей (одноцепная (n=1), двухцепная (n=2)</t>
  </si>
  <si>
    <t>1.j.k.l.m.n.o</t>
  </si>
  <si>
    <t>на металлических опорах, за исключением многогранных (o=l), на многогранных опорах (o=2)</t>
  </si>
  <si>
    <t>...</t>
  </si>
  <si>
    <t>&lt;пообъектная расшифровка&gt;</t>
  </si>
  <si>
    <t>2.</t>
  </si>
  <si>
    <t>Строительство кабельных линий</t>
  </si>
  <si>
    <t>2.j</t>
  </si>
  <si>
    <t>Способ прокладки кабельных линий (в траншеях (j=1), в блоках (j=2), в каналах (j=3), в туннелях и коллекторах (j=4), в галереях и эстакадах (j=5), горизонтальное наклонное бурение (j=6), подводная прокладка</t>
  </si>
  <si>
    <t>(j=7)</t>
  </si>
  <si>
    <t>2.j.k</t>
  </si>
  <si>
    <t>Одножильные (k=1) и многожильные (k=2)</t>
  </si>
  <si>
    <t>2.j.k.l</t>
  </si>
  <si>
    <t>Кабели с резиновой и пластмассовой изоляцией (l=1), бумажной изоляцией (l=2)</t>
  </si>
  <si>
    <t>2.j.k.l.m</t>
  </si>
  <si>
    <t>Сечение провода (диапазон до 50 квадратных мм включительно (m = 1), от 50 до 100 квадратных мм включительно (m = 2), от 100 до 200 квадратных мм включительно (m = 3), от 200 до 250 квадратных мм включительно (m = 4), от 250 до 300 квадратных мм включительно (m = 5), от 300 до 400 квадратных мм включительно (m = 6), от 400 до 500 квадратных мм включительно (m = 7), от 500 до 800 квадратных мм включительно (m = 8), свыше 800 квадратных мм (m = 9)</t>
  </si>
  <si>
    <t>2.j.k.l.m.n</t>
  </si>
  <si>
    <t>Количество кабелей в траншее, канале, туннеле или коллекторе, на галерее или эстакаде, труб в скважине (одна (n = 1), две (n = 2), три (n = 3), четыре (n = 4), более четырех (n = 5)</t>
  </si>
  <si>
    <t>3.</t>
  </si>
  <si>
    <t>Строительство пунктов секционирования</t>
  </si>
  <si>
    <t>3.j</t>
  </si>
  <si>
    <t>Реклоузеры (j=1), линейные разъединители (j=2), выключатели нагрузки,</t>
  </si>
  <si>
    <t>устанавливаемые вне трансформаторных подстанций и распределительных и переключательных пунктов (РП) (j=3), распределительные пункты (РП), за исключением комплектных распределительных устройств наружной установки (КРН, КРУН) (j=4), комплектные распределительные устройства наружной установки (КРН, КРУН) (j=5), переключательные пункты (j=6)</t>
  </si>
  <si>
    <t>3.j.k</t>
  </si>
  <si>
    <t>Номинальный ток до 100 А включительно (k = 1), от 100 до 250 А включительно (k = 2), от 250 до 500 А включительно (k = 3), от 500 А до 1 000 А включительно (k = 4), свыше 1 000 A (k = 5)</t>
  </si>
  <si>
    <t>3.4.k.l</t>
  </si>
  <si>
    <t>Количество ячеек в распределительном или переключательном пункте (до 5 ячеек включительно (l=1), от 5 до 10 ячеек включительно (l=2), от 10 до 15 ячеек включительно (l=3), свыше 15 ячеек (l=4)</t>
  </si>
  <si>
    <t>4.</t>
  </si>
  <si>
    <t>Строительство комплектных трансформаторных подстанций (КТП) с уровнем напряжения до 35 кВ</t>
  </si>
  <si>
    <t>4.j</t>
  </si>
  <si>
    <t>Трансформаторные подстанции (ТП), за исключением распределительных трансформаторных подстанций (РТП) 6/0,4 кВ (j=1), 10/0,4 кВ (j=2), 20/0,4 кВ (j=3), 6/10(10/6) кВ (j=4), 10/20 (20/10) кВ (j=5), 6/20 (20/6) (j=6)</t>
  </si>
  <si>
    <t>4.j.k</t>
  </si>
  <si>
    <t>Однотрансформаторные (k=1),</t>
  </si>
  <si>
    <t>двухтрансформаторные и более (k=2)</t>
  </si>
  <si>
    <t>4.j.k.l</t>
  </si>
  <si>
    <t>Трансформаторная мощность до 25 icBA включительно (l=1), от 25 до 100 кВА включительно (l=2), от 100 до 250 кВА включительно (l=3), от 250 до 400 кВА (l=4), от 400 до 630 кВА включительно (l=5), от 630 до 1000 кВА включительно (l=6), от 1000 до 1250 кВА включительно (l=7), от 1250 кВА до 1600 кВА включительно (l=8), от 1600 до 2000 кВА включительно (l=9), от 2000 до 2500 кВА включительно (l=10), от 2500 до 3150 кВА включительно (l=11), от 3150 до 4000 кВА включительно (l=12), свыше 4000 кВА (l=13)</t>
  </si>
  <si>
    <t>4.j.k.l.m</t>
  </si>
  <si>
    <t>Столбового/мачтового типа (m=1), шкафного или киоскового типа (m=2), блочного типа (m=3), встроенного типа (m=4)</t>
  </si>
  <si>
    <t>5.</t>
  </si>
  <si>
    <t>Строительство распределительных трансформаторных подстанций (РТП) с уровнем напряжения до 35 кВ</t>
  </si>
  <si>
    <t>5.j</t>
  </si>
  <si>
    <t>Распределительные трансформаторные подстанции (РТП)</t>
  </si>
  <si>
    <t>5.j.k</t>
  </si>
  <si>
    <t>двухтрансформаторные и более(k=2)</t>
  </si>
  <si>
    <t>5.j.k.l</t>
  </si>
  <si>
    <t>Трансформаторная мощность до 25 кВА включительно (l=1), от 25 до 100 кВА включительно (l=2), от 100 до 250 кВА включительно (l=3), от 250 до 400 кВА (l=4), от 400 до 630 кВА включительно (l=5), от 630 до 1000 кВА включительно (l=6), от 1000 до 1250 кВА включительно (l=7), от 1250 кВА до 1600 кВА включительно (l=8), от 1600 до 2000 кВА включительно (l=9), от 2000 до 2500 кВА включительно (l=10), от 2500 до 3150 кВА включительно (l=11), свыше 3150 кВА (l=12)</t>
  </si>
  <si>
    <t>5.j.k.l.m</t>
  </si>
  <si>
    <t>Открытого типа (m=1), закрытого типа (m=2)</t>
  </si>
  <si>
    <t>6.</t>
  </si>
  <si>
    <t>Строительство центров питания, подстанций уровнем напряжения 35 кВ и выше (ПС)</t>
  </si>
  <si>
    <t>6.j</t>
  </si>
  <si>
    <t>Однотрансформаторные (j = 1), двухтрансфор-маторные и более (j = 2)</t>
  </si>
  <si>
    <t>6.j.k</t>
  </si>
  <si>
    <t>Трансформаторная мощность до 6,3 МВА включительно (k = 1), от 6,3 до 10 МВА включительно (k = 2), от 10 до 16 МВА включительно (k = 3), от 16 до 25 МВА включительно (k = 4), от 25 до 32 MBA включительно (k = 5), от 32 до 40 MBA включительно (k = 6), от 40 до 63 MBA включительно (k = 7), от 63 до 80 MBA включительно (k = 8), от 80 до 100 МВА включительно (k = 9), свыше 100 МВА (k=10)</t>
  </si>
  <si>
    <t>6.j.k.l</t>
  </si>
  <si>
    <t>Открытого типа (l=1), закрытого типа (l=2)</t>
  </si>
  <si>
    <t>7.</t>
  </si>
  <si>
    <t>Обеспечение средствами коммерческого учета электрической энергии (мощности)</t>
  </si>
  <si>
    <t>7.j</t>
  </si>
  <si>
    <t>Однофазный (j=1), трехфазный (j=2)</t>
  </si>
  <si>
    <t>7.j.k</t>
  </si>
  <si>
    <t>Прямого включения (k= 1), полукосвенного включения (k=2), косвенного включения (k=3)</t>
  </si>
  <si>
    <t>Главный энергетик                                                          А.В. Ряховский</t>
  </si>
  <si>
    <t>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а также на обеспечение средствами коммерческого учета электрической энергии (мощности) за 2020 год</t>
  </si>
  <si>
    <t>Протяженность (для линий электропередачи), метров/ Количество пунктов секционирования, штук / Количество точек учета, штук</t>
  </si>
  <si>
    <t>Расходы на строительство объекта/ на обеспечение средствами коммерческого учета электрической энергии (мощности), тыс. руб.</t>
  </si>
  <si>
    <t>Объект электросетевого хозяйства / Средство коммерческого учета электрической энергии (мощности)</t>
  </si>
  <si>
    <t>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а также на обеспечение средствами коммерческого учета электрической энергии (мощности) за 2022 год</t>
  </si>
  <si>
    <t>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а также на обеспечение средствами коммерческого учета электрической энергии (мощности) за 2021 год</t>
  </si>
  <si>
    <t>Приложение N 2</t>
  </si>
  <si>
    <t>Расходы на выполнение мероприятий по технологическому присоединению, предусмотренных подпунктами "а" и "в" пункта 16 Методических указаний по определению размера платы за технологическое присоединение к электрическим сетям, за_2022_год</t>
  </si>
  <si>
    <t>N п/п</t>
  </si>
  <si>
    <t>Наименование мероприятий</t>
  </si>
  <si>
    <r>
      <t>Информация для расчета стандартизированной тарифной ставки C</t>
    </r>
    <r>
      <rPr>
        <vertAlign val="subscript"/>
        <sz val="12"/>
        <color theme="1"/>
        <rFont val="Arial"/>
        <family val="2"/>
        <charset val="204"/>
      </rPr>
      <t> 1</t>
    </r>
  </si>
  <si>
    <t>Расходы по каждому мероприятию</t>
  </si>
  <si>
    <t>Количество технологических</t>
  </si>
  <si>
    <t>Объем максимальной мощности (кВт)</t>
  </si>
  <si>
    <t>Расходы на одно присоединение (руб. на одно ТП)</t>
  </si>
  <si>
    <t>(руб.)</t>
  </si>
  <si>
    <t>присоединений (шт.)</t>
  </si>
  <si>
    <t>Подготовка и выдача сетевой организацией технических условий Заявителю</t>
  </si>
  <si>
    <t>Проверка сетевой организацией выполнения технических условий Заявителем</t>
  </si>
  <si>
    <t>2.1.</t>
  </si>
  <si>
    <t>Выдача сетевой организацией уведомления об обеспечении сетевой организацией возможности присоединения к электрическим сетям Заявителям, указанным в абзаце шестом пункта 24 Методических указаний по определению размера платы за технологическое присоединение к электрическим сетям</t>
  </si>
  <si>
    <t>2.2.</t>
  </si>
  <si>
    <t>Проверка сетевой организацией выполнения технических условий Заявителями, указанными в абзаце седьмом пункта 24 Методических указаний по определению размера платы за технологическое присоединение к электрическим сетям</t>
  </si>
  <si>
    <t xml:space="preserve">Расчет фактических расходов на выполнение мероприятий по технологическому присоединению, предусмотренных подпунктами  «а» и «в» пункта  16 Методических указаний, за 2020-2022 год (выполняется  отдельно по мероприятиям,  предусмотренным подпунктами  «а» и «в» пункта  16 Методических указаний) </t>
  </si>
  <si>
    <t>Расходы по каждому мероприятию, (руб.)</t>
  </si>
  <si>
    <t>Количество технологических присоединений (шт.)</t>
  </si>
  <si>
    <t>Расходы на выполнение мероприятий по технологическому присоединению, предусмотренных подпунктами "а" и "в" пункта 16 Методических указаний по определению размера платы за технологическое присоединение к электрическим сетям, за_2021_год</t>
  </si>
  <si>
    <t>Расходы на выполнение мероприятий по технологическому присоединению, предусмотренных подпунктами "а" и "в" пункта 16 Методических указаний по определению размера платы за технологическое присоединение к электрическим сетям, за__2020  год</t>
  </si>
  <si>
    <t>тыс. руб.</t>
  </si>
  <si>
    <t>N п/п</t>
  </si>
  <si>
    <t>Показатели</t>
  </si>
  <si>
    <t>Данные за предыдущий</t>
  </si>
  <si>
    <t>Данные за год</t>
  </si>
  <si>
    <t>период регулирования (n-2)</t>
  </si>
  <si>
    <t>(n-3), предшествующий предыдущему</t>
  </si>
  <si>
    <t>(n-4), предшествующий году (n-3)</t>
  </si>
  <si>
    <t>периоду регулирования</t>
  </si>
  <si>
    <t>Расходы по выполнению мероприятий по технологическому присоединению, всего</t>
  </si>
  <si>
    <t>1.1.</t>
  </si>
  <si>
    <t>Вспомогательные материалы</t>
  </si>
  <si>
    <t>1.2.</t>
  </si>
  <si>
    <t>Энергия на хозяйственные нужды</t>
  </si>
  <si>
    <t>1.3.</t>
  </si>
  <si>
    <t>Оплата труда ППП</t>
  </si>
  <si>
    <t>1.4.</t>
  </si>
  <si>
    <t>Отчисления на страховые взносы</t>
  </si>
  <si>
    <t>1.5.</t>
  </si>
  <si>
    <t>Прочие расходы, всего, в том числе:</t>
  </si>
  <si>
    <t>1.5.1.</t>
  </si>
  <si>
    <t>- работы и услуги производственного характера</t>
  </si>
  <si>
    <t>1.5.2.</t>
  </si>
  <si>
    <t>- налоги и сборы, уменьшающие налогооблагаемую базу на прибыль организаций, всего</t>
  </si>
  <si>
    <t>1.5.3.</t>
  </si>
  <si>
    <t>- работы и услуги непроизводственного характера, в т.ч.:</t>
  </si>
  <si>
    <t>1.5.3.1.</t>
  </si>
  <si>
    <t>услуги связи</t>
  </si>
  <si>
    <t>1.5.3.2.</t>
  </si>
  <si>
    <t>расходы на охрану и пожарную безопасность</t>
  </si>
  <si>
    <t>1.5.3.3.</t>
  </si>
  <si>
    <t>расходы на информационное обслуживание, иные услуги, связанные с деятельностью по технологическому присоединению</t>
  </si>
  <si>
    <t>1.5.3.4.</t>
  </si>
  <si>
    <t>плата за аренду имущества</t>
  </si>
  <si>
    <t>1.5.3.5.</t>
  </si>
  <si>
    <t>другие прочие расходы, связанные с производством и реализацией</t>
  </si>
  <si>
    <t>1.6.</t>
  </si>
  <si>
    <t>Внереализационные расходы, всего</t>
  </si>
  <si>
    <t>1.6.1.</t>
  </si>
  <si>
    <t>- расходы на услуги банков</t>
  </si>
  <si>
    <t>1.6.2.</t>
  </si>
  <si>
    <t>- проценты за пользование кредитом</t>
  </si>
  <si>
    <t>1.6.3.</t>
  </si>
  <si>
    <t>- прочие обоснованные расходы</t>
  </si>
  <si>
    <t>1.6.4.</t>
  </si>
  <si>
    <t>- денежные выплаты социального характера (по Коллективному договору)</t>
  </si>
  <si>
    <t>Приложение № 3</t>
  </si>
  <si>
    <t xml:space="preserve">Расчет фактических расходов на выполнение мероприятий по технологическому присоединению, предусмотренных подпунктами "а" и "в" пункта 16 Методических указаний по определению размера платы за технологическое присоединение к электрическим сетям, за_2020-2022_год (выполняется отдельно по мероприятиям, предусмотренным подпунктами "а" и "в" пункта 16 Методических указаний по определению размера платы за технологическое присоединение к электрическим сетям)
</t>
  </si>
  <si>
    <t>СО 6.2059</t>
  </si>
  <si>
    <t>ТАРИФНОЕ МЕНЮ ПО ТЕХНОЛОГИЧЕСКОМУ ПРИСОЕДИНЕНИЮ К ЭЛЕКТРИЧЕСКИМ СЕТЯМ НА ТЕРРИТОРИИ ОМСКОЙ ОБЛАСТИ НА 2023 ГОД</t>
  </si>
  <si>
    <t>Форма 2.18</t>
  </si>
  <si>
    <t>№ п/п</t>
  </si>
  <si>
    <t>Наименование</t>
  </si>
  <si>
    <t>Уровень напряжения в точке присоединения, кВ</t>
  </si>
  <si>
    <t>Ед. изм.</t>
  </si>
  <si>
    <t>c 01.12.2022 по 30.06.2023</t>
  </si>
  <si>
    <t>с.01.07.2023-31.12.2023</t>
  </si>
  <si>
    <t>Стандартизированные тарифные ставки  (без учета НДС)</t>
  </si>
  <si>
    <t xml:space="preserve">Стандартизированная тарифная ставка на покрытие расходов за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(С1) (без учета расходов на строительство объектов электросетевого хозяйства) </t>
  </si>
  <si>
    <t>Стандартизированная тарифная ставка для технологического присоединения энергопринимающих устройств с применением постоянной схемы электроснабжения (С1)</t>
  </si>
  <si>
    <t>х</t>
  </si>
  <si>
    <t>1.1.1.</t>
  </si>
  <si>
    <t>Подготовка и выдача сетевой организацией технических условий Заявителю (С1.1)</t>
  </si>
  <si>
    <t>руб./шт.</t>
  </si>
  <si>
    <t>1.1.2.</t>
  </si>
  <si>
    <t>Выдача уведомления об обеспечении сетевой организацией возможности технологического присоединения Заявителям, указанным в абзаце шестом пункта 24 Методических указаний по определению размера платы за технологическое присоединение к электрическим сетям (С1.2.1)</t>
  </si>
  <si>
    <t>1.1.3.</t>
  </si>
  <si>
    <t>Проверка выполнения технических условий Заявителями, указанными в абзаце седьмом пункта 24 Методических указаний по определению размера платы за технологическое присоединение к электрическим сетям (С1.2.2)</t>
  </si>
  <si>
    <t>Стандартизированная тарифная ставка на покрытие расходов сетевой организации на строительство воздушных линий электропередачи  (C2,i)</t>
  </si>
  <si>
    <t xml:space="preserve">Стандартизированная тарифная ставка на покрытие расходов сетевой организации на строительство воздушных линий электропередачи на i-м уровне напряжения (C2,i) </t>
  </si>
  <si>
    <t>2.1.1.</t>
  </si>
  <si>
    <t>Строительство ВЛ- 6 (10) кВ:</t>
  </si>
  <si>
    <r>
      <t xml:space="preserve">Строительство воздушных линий (опоры железобетонные, провод неизолированный, сталеалюминиевый, сечение провода до 50 квадратных мм включительно) </t>
    </r>
    <r>
      <rPr>
        <sz val="11"/>
        <color rgb="FF000000"/>
        <rFont val="Arial"/>
        <family val="2"/>
        <charset val="204"/>
      </rPr>
      <t>одноцепных</t>
    </r>
  </si>
  <si>
    <t xml:space="preserve">6 (10) </t>
  </si>
  <si>
    <t>руб./км</t>
  </si>
  <si>
    <t>2 699 579,16
(1 349 789,58)</t>
  </si>
  <si>
    <r>
      <t xml:space="preserve">Строительство воздушных линий (опоры железобетонные, провод изолированный, алюминиевый, сечение провода до 50 квадратных мм включительно) </t>
    </r>
    <r>
      <rPr>
        <sz val="12"/>
        <color rgb="FF000000"/>
        <rFont val="Liberation Serif"/>
        <family val="1"/>
        <charset val="204"/>
      </rPr>
      <t>одноцепных</t>
    </r>
  </si>
  <si>
    <t>1 955 763,23
(977 861,61)</t>
  </si>
  <si>
    <r>
      <t xml:space="preserve">Строительство воздушных линий (опоры железобетонные, провод неизолированный, алюминиевый, сечение провода до 50 квадратных мм включительно) </t>
    </r>
    <r>
      <rPr>
        <sz val="14"/>
        <color rgb="FF000000"/>
        <rFont val="Times New Roman"/>
        <family val="1"/>
        <charset val="204"/>
      </rPr>
      <t>одноцепных</t>
    </r>
  </si>
  <si>
    <t>3 914 775,94
(1 957 387,27)</t>
  </si>
  <si>
    <t>Строительство воздушных линий (без использования опор (совместный подвес), провод неизолированный, сталеалюминиевый, сечение провода до 50 квадратных мм включительно)</t>
  </si>
  <si>
    <t>7 739 784,0
(3 869 892,0)</t>
  </si>
  <si>
    <t>Строительство воздушных линий (без использования опор (совместный подвес), провод изолированный, алюминиевый, сечение провода до 50 квадратных мм включительно)</t>
  </si>
  <si>
    <t>16 164 972,27
(8 082 486,13)</t>
  </si>
  <si>
    <r>
      <t xml:space="preserve">Строительство воздушных линий (опоры деревянные, провод изолированный, алюминиевый, сечение провода до 50 квадратных мм включительно) </t>
    </r>
    <r>
      <rPr>
        <sz val="14"/>
        <color rgb="FF000000"/>
        <rFont val="Times New Roman"/>
        <family val="1"/>
        <charset val="204"/>
      </rPr>
      <t>одноцепных</t>
    </r>
  </si>
  <si>
    <t>1 657 155,72
(828 577,86)</t>
  </si>
  <si>
    <r>
      <t xml:space="preserve">Строительство воздушных линий (опоры железобетонные, провод неизолированный, сталеалюминиевый, сечение провода от 50 до 100 квадратных мм включительно) </t>
    </r>
    <r>
      <rPr>
        <sz val="14"/>
        <color rgb="FF000000"/>
        <rFont val="Times New Roman"/>
        <family val="1"/>
        <charset val="204"/>
      </rPr>
      <t>одноцепных</t>
    </r>
  </si>
  <si>
    <t>1 793 533,31
(896 766,65)</t>
  </si>
  <si>
    <r>
      <t xml:space="preserve">Строительство воздушных линий (опоры железобетонные, провод изолированный, алюминиевый, сечение провода от 50 до 100 квадратных мм включительно) </t>
    </r>
    <r>
      <rPr>
        <sz val="14"/>
        <color rgb="FF000000"/>
        <rFont val="Times New Roman"/>
        <family val="1"/>
        <charset val="204"/>
      </rPr>
      <t>одноцепных</t>
    </r>
  </si>
  <si>
    <t>2 426 175,2
(1 213 087,6)</t>
  </si>
  <si>
    <r>
      <t xml:space="preserve">Строительство воздушных линий (опоры железобетонные, провод неизолированный, алюминиевый, сечение провода от 50 до 100 квадратных мм включительно) </t>
    </r>
    <r>
      <rPr>
        <sz val="14"/>
        <color rgb="FF000000"/>
        <rFont val="Times New Roman"/>
        <family val="1"/>
        <charset val="204"/>
      </rPr>
      <t>одноцепных</t>
    </r>
  </si>
  <si>
    <t>24 101 172 73
(12 050 586,36)</t>
  </si>
  <si>
    <t>2.1.2.</t>
  </si>
  <si>
    <t>Строительство ВЛ- 0,4 кВ:</t>
  </si>
  <si>
    <t>Строительство воздушных линий (опоры деревянные, провод изолированный, алюминиевый, сечение провода до 50 квадратных мм включительно) одноцепных</t>
  </si>
  <si>
    <t>609 201,36
(304 600,68)</t>
  </si>
  <si>
    <r>
      <t xml:space="preserve">Строительство воздушных линий (опоры железобетонные, провод изолированный, алюминиевый, сечение провода до 50 квадратных мм включительно) </t>
    </r>
    <r>
      <rPr>
        <sz val="11"/>
        <color rgb="FF000000"/>
        <rFont val="Arial"/>
        <family val="2"/>
        <charset val="204"/>
      </rPr>
      <t>одноцепных</t>
    </r>
  </si>
  <si>
    <t>1 329 756,18
(664 878,09)</t>
  </si>
  <si>
    <t>519 119,71
(259 559,86)</t>
  </si>
  <si>
    <t>540 513,12
(270 256,56)</t>
  </si>
  <si>
    <t>Строительство воздушных линий (без использования опор (совместный подвес), провод неизолированный, алюминиевый, сечение провода до 50 квадратных мм включительно)</t>
  </si>
  <si>
    <t>2 819 792,79
(1 409 896,4)</t>
  </si>
  <si>
    <t>748 061,8
(374 030,9)</t>
  </si>
  <si>
    <r>
      <t xml:space="preserve">Строительство воздушных линий (опоры железобетонные, провод изолированный, алюминиевый, сечение провода от 50 до 100 квадратных мм включительно) </t>
    </r>
    <r>
      <rPr>
        <sz val="12"/>
        <color rgb="FF000000"/>
        <rFont val="Liberation Serif"/>
        <family val="1"/>
        <charset val="204"/>
      </rPr>
      <t>одноцепных</t>
    </r>
  </si>
  <si>
    <t>1 399 921,2
(699 960,6)</t>
  </si>
  <si>
    <t>Строительство воздушных линий (без использования опор (совместный подвес), провод изолированный, алюминиевый, сечение провода от 50 до 100 квадратных мм включительно)</t>
  </si>
  <si>
    <t>825 145,11
(412 572,55)</t>
  </si>
  <si>
    <r>
      <t xml:space="preserve">Строительство воздушных линий (опоры железобетонные, провод изолированный, алюминиевый, сечение провода от 100 до 200 квадратных мм включительно) </t>
    </r>
    <r>
      <rPr>
        <sz val="11"/>
        <color rgb="FF000000"/>
        <rFont val="Arial"/>
        <family val="2"/>
        <charset val="204"/>
      </rPr>
      <t>одноцепных</t>
    </r>
  </si>
  <si>
    <t>1 720 716,3
(860 358,15)</t>
  </si>
  <si>
    <t>Строительство воздушных линий (без использования опор (совместный подвес), провод изолированный, алюминиевый, сечение провода от 100 до 200 квадратных мм включительно)</t>
  </si>
  <si>
    <t>891 177,52
(445 588,76)</t>
  </si>
  <si>
    <t>2.1.3.</t>
  </si>
  <si>
    <t>Строительство ВЛ- 35 кВ:</t>
  </si>
  <si>
    <t>Строительство воздушных линий (опоры железобетонные, провод  не изолированный, сталеалюминиевый, сечение провода от 50 до 100 квадратных мм включительно)</t>
  </si>
  <si>
    <t>5 093 676,91
(2 546 838,45)</t>
  </si>
  <si>
    <t>2.1.4.</t>
  </si>
  <si>
    <t>Строительство ВЛ- 110 кВ:</t>
  </si>
  <si>
    <t>Строительство ВЛ-110 кв опоры металлические, провод неизолированный сталеалюминиевый, сечение провода от 50 до 100 квадратных милиметров включительно, одноцепных</t>
  </si>
  <si>
    <t>Стандартизированная тарифная ставка на покрытие расходов сетевой организации на строительство кабельных линий электропередачи  (C3,i)</t>
  </si>
  <si>
    <t>3.1.</t>
  </si>
  <si>
    <t xml:space="preserve">Стандартизированная тарифная ставка на покрытие расходов сетевой организации на строительство кабельных линий электропередачи на i-м уровне напряжения (C3,i) </t>
  </si>
  <si>
    <t>3.1.1.</t>
  </si>
  <si>
    <t>Строительство КЛ-6 (10) кВ:</t>
  </si>
  <si>
    <t>Строительство кабельных линий (прокладка в траншее, с резиновой и пластмассовой изоляцией, многожильные, с алюминиевой жилой, сечение провода до 50 квадратных мм включительно, один кабель в траншее)</t>
  </si>
  <si>
    <t>1 996 827,69
(998 413,84)</t>
  </si>
  <si>
    <t>Строительство кабельных линий (прокладка в траншее, с бумажной изоляцией, многожильные, с алюминиевой жилой, сечение провода до 50 квадратных мм включительно, один кабель в траншее)</t>
  </si>
  <si>
    <t>2 463 579,7
(1 231 789,85)</t>
  </si>
  <si>
    <t>Строительство кабельных линий (прокладка в траншее, с бумажной изоляцией, многожильные, с алюминиевой жилой, сечение провода от 50 до 100 квадратных мм включительно, один кабель в траншее)</t>
  </si>
  <si>
    <t>2 825 429,88
(1 412 714,94)</t>
  </si>
  <si>
    <t>Строительство кабельных линий (прокладка в траншее, с бумажной изоляцией, многожильные, с алюминиевой жилой, сечение провода от 50 до 100 квадратных мм включительно, два кабеля в траншее)</t>
  </si>
  <si>
    <t>3 768 973,38
(1 884 486,69)</t>
  </si>
  <si>
    <t>Строительство кабельных линий (прокладка в траншее, с резиновой и пластмассовой изоляцией, многожильные, с алюминиевой жилой, сечение провода от 50 до 100 квадратных мм включительно, один кабель в траншее)</t>
  </si>
  <si>
    <t>3 611 825,63
(1 805 912,82)</t>
  </si>
  <si>
    <t>Строительство кабельных линий (прокладка в траншее, с бумажной изоляцией, многожильные, с алюминиевой жилой, сечение провода от 100 до 200 квадратных мм включительно, один кабель в траншее)</t>
  </si>
  <si>
    <t>3 330 050,51
(1 665 025,26)</t>
  </si>
  <si>
    <t>Строительство кабельных линий (прокладка в траншее, с резиновой и пластмассовой изоляцией, многожильные, с алюминиевой жилой, сечение провода от 100 до 200 квадратных мм включительно, один кабель в траншее)</t>
  </si>
  <si>
    <t>3 454 917,8
(1 727 458,9)</t>
  </si>
  <si>
    <t>Строительство кабельных линий (прокладка в траншее, с резиной и пластмассовой изоляцией, одножильные, с алюминиевой жилой, сечение провода от 200 до 250 квадратных мм включительно, два кабеля в траншее)</t>
  </si>
  <si>
    <t>1 866 367,94
(933 183,97)</t>
  </si>
  <si>
    <t>Строительство кабельных линий (прокладка в траншее, с бумажной изоляцией, многожильные, с алюминиевой жилой, сечение провода от 200 до 250 квадратных мм включительно, один кабель в траншее)</t>
  </si>
  <si>
    <t>5 669 154,24
(2 834 577,12)</t>
  </si>
  <si>
    <t>Строительство кабельных линий (прокладка в траншее, с резиновой и пластмассовой  изоляцией, многожильные, с алюминиевой жилой, сечение провода от 200 до 250 квадратных мм включительно, один кабель в траншее)</t>
  </si>
  <si>
    <t>5 316 329,61
(2 658 164,8)</t>
  </si>
  <si>
    <t>Строительство кабельных линий (прокладка в каналах, с резиновой и пластмассовой изоляцией, одножильные, с алюминиевой жилой, сечение провода от 50 до 100 квадратных мм включительно, один кабель в канале)</t>
  </si>
  <si>
    <t>1 672 474 ,56
(836 237,28)</t>
  </si>
  <si>
    <t>Строительство кабельных линий (прокладка в каналах, с бумажной изоляцией, многожильные, с алюминиевой жилой, сечение провода от 50 до 100 квадратных мм включительно, один кабель в канале)</t>
  </si>
  <si>
    <t>6 941 130,85
(3 470 565,43)</t>
  </si>
  <si>
    <t>Строительство кабельных линий (прокладка в каналах, с бумажной изоляцией, многожильные, с алюминиевой жилой, сечение провода от 100 до 200 квадратных мм включительно, один кабель в канале)</t>
  </si>
  <si>
    <t>6 738 945,58
(3 369 472,79)</t>
  </si>
  <si>
    <t>Строительство кабельных линий (прокладка в каналах, с бумажной изоляцией, многожильные, с алюминиевой жилой, сечение провода от 200 до 250 квадратных мм включительно, один кабель в канале)</t>
  </si>
  <si>
    <t>5 428 336,47
(2 714 168,23)</t>
  </si>
  <si>
    <t>Строительство кабельных линий (прокладка горизонтальным наклонным бурением, с резиновой и пластмассовой изоляцией, многожильные, с алюминиевой жилой, сечение провода до 50 квадратных мм включительно, одна труба в скважине)</t>
  </si>
  <si>
    <t>5 905 391,0
(2 952 695,5)</t>
  </si>
  <si>
    <t>Строительство кабельных линий (прокладка горизонтальным наклонным бурением, с бумажной изоляцией, многожильные, с алюминиевой жилой, сечение провода до 50 квадратных мм включительно, одна труба в скважине)</t>
  </si>
  <si>
    <t>5 311 398,53
(2 655 699,27)</t>
  </si>
  <si>
    <t>Строительство кабельных линий (прокладка горизонтальным наклонным бурением, с бумажной изоляцией, многожильные, с алюминиевой жилой, сечение провода от 50 до 100 квадратных мм включительно, одна труба в скважине)</t>
  </si>
  <si>
    <t>4 748 523,27
(2 374 261,64)</t>
  </si>
  <si>
    <t>Строительство кабельных линий (прокладка горизонтальным наклонным бурением, с бумажной изоляцией, многожильные, с алюминиевой жилой, сечение провода от 50 до 100 квадратных мм включительно, две трубы в скважине)</t>
  </si>
  <si>
    <t>4 935 014,52
(2 467 504,26)</t>
  </si>
  <si>
    <t>Строительство кабельных линий (прокладка горизонтальным наклонным бурением, с резиновой и пластмассовой изоляцией, многожильные, с алюминиевой жилой, сечение провода от 50 до 100 квадратных мм включительно, одна труба в скважине)</t>
  </si>
  <si>
    <t>5 381 519,02
(2 690 759,51)</t>
  </si>
  <si>
    <r>
      <t xml:space="preserve">Строительство кабельных линий (прокладка горизонтальным наклонным бурением, с бумажной изоляцией, многожильные, с алюминиевой жилой, сечение провода от 100 до 200 квадратных мм включительно, </t>
    </r>
    <r>
      <rPr>
        <sz val="14"/>
        <color rgb="FF000000"/>
        <rFont val="Times New Roman"/>
        <family val="1"/>
        <charset val="204"/>
      </rPr>
      <t>одна труба в скважине)</t>
    </r>
  </si>
  <si>
    <t>5 407 828,43
(2 703 914,22)</t>
  </si>
  <si>
    <r>
      <t xml:space="preserve">Строительство кабельных линий (прокладка горизонтальным наклонным бурением, с резиновой и пластмассовой изоляцией, многожильные, с алюминиевой жилой, сечение провода от 100 до 200 квадратных мм включительно) </t>
    </r>
    <r>
      <rPr>
        <sz val="11"/>
        <color rgb="FF000000"/>
        <rFont val="Arial"/>
        <family val="2"/>
        <charset val="204"/>
      </rPr>
      <t>одна труба в скважине</t>
    </r>
  </si>
  <si>
    <t>5 232 964,64
(2 616 482,32)</t>
  </si>
  <si>
    <r>
      <t xml:space="preserve">Строительство кабельных линий (прокладка горизонтальным наклонным бурением, с бумажной изоляцией, многожильные, с алюминиевой жилой, сечение провода от 200 до 250 квадратных мм включительно, </t>
    </r>
    <r>
      <rPr>
        <sz val="14"/>
        <color rgb="FF000000"/>
        <rFont val="Times New Roman"/>
        <family val="1"/>
        <charset val="204"/>
      </rPr>
      <t>одна труба в скважине)</t>
    </r>
  </si>
  <si>
    <t>4 932 977,33
(2 466 488,66)</t>
  </si>
  <si>
    <t>Строительство кабельных линий (прокладка горизонтальным наклонным бурением, с резиновой и пластмассовой изоляцией, многожильные, с алюминиевой жилой, сечение провода от 200 до 250 квадратных мм включительно, одна труба в скважине)</t>
  </si>
  <si>
    <t>11 135 720,0
(5 567 860,0)</t>
  </si>
  <si>
    <t>Строительство кабельных линий (прокладка горизонтальным наклонным бурением, с резиновой и пластмассовой изоляцией, многожильные, с алюминиевой жилой, сечение провода от 200 до 250 квадратных мм включительно, две трубы в скважине)</t>
  </si>
  <si>
    <t>6 340 271,58
(3 170 135,79)</t>
  </si>
  <si>
    <t>Строительство кабельных линий (прокладка в траншее, с резиновой или пластмассововой изоляцией, одножильные, с алюминиевой жилой,  сечением провода  от 500 до 800 квадратных милиметров включительно, один кабель в траншее)</t>
  </si>
  <si>
    <t>Строительство  кабельных линий методом горизонтально-наклонного бурения, одножильные, с резиновой или пластмассововой изоляцией,   сечением провода от 500 до 800 квадратных милиметров включительно, одна труба в скважине</t>
  </si>
  <si>
    <t>Строительство кабельных линий (прокладка в траншее, с резиновой и пластмассовой изоляцией, одножильные, с алюминиевой жилой, сечение провода от 250 до 300 квадратных мм  включительно, три кабеля в траншее)</t>
  </si>
  <si>
    <t>Строительство кабельных линий (прокладка горизонтально-наклонным бурением,  с резиновой или пластмассововой изоляцией, одножильные,  сечением провода от 250 до 300 квадратных милиметров включительно, одна труба в скважине)</t>
  </si>
  <si>
    <t>Строительство кабельных линий (прокладка в траншее, с резиновой и пластмассовой изоляцией, одножильные, с алюминиевой жилой, сечение провода от 200 до 250 квадратных мм  включительно, три кабеля в траншее)</t>
  </si>
  <si>
    <t>Строительство кабельных линий (прокладка горизонтально-наклонным бурением,  с резиновой или пластмассововой изоляцией, одножильные,  сечением провода от 200 до 250 квадратных милиметров включительно, одна труба в скважине)</t>
  </si>
  <si>
    <t>3.1.2.</t>
  </si>
  <si>
    <t>Строительство КЛ-0,4 кВ:</t>
  </si>
  <si>
    <t>Строительство кабельных линий (прокладка в траншее, с резиновой и пластмассовой изоляцией, многожильные, с алюминиевой жилой,  сечение провода до 50 квадратных мм включительно, один кабель в траншее)</t>
  </si>
  <si>
    <t>3 452 890,58
(1 726 445,29)</t>
  </si>
  <si>
    <t>Строительство кабельных линий (прокладка в траншее, с резиновой и пластмассовой изоляцией, многожильные, с алюминиевой жилой,  сечение провода до 50 квадратных мм включительно, два кабеля в траншее)</t>
  </si>
  <si>
    <t>1 602 787,62
(801 393,81)</t>
  </si>
  <si>
    <t>2 469 329,96
(1 234 664,98)</t>
  </si>
  <si>
    <t>3 766 856,47
(1 883 428,24)</t>
  </si>
  <si>
    <r>
      <t xml:space="preserve">Строительство кабельных линий (прокладка в траншее, с резиновой и пластмассовой изоляцией, многожильные, с алюминиевой жилой, сечение провода от 100 до 200 квадратных мм включительно, </t>
    </r>
    <r>
      <rPr>
        <sz val="11"/>
        <color rgb="FF000000"/>
        <rFont val="Arial"/>
        <family val="2"/>
        <charset val="204"/>
      </rPr>
      <t>два кабеля в траншее)</t>
    </r>
  </si>
  <si>
    <t>3 742 910,2
(1 871 455,1)</t>
  </si>
  <si>
    <t>3 222 573,32
(1 611 286,66)</t>
  </si>
  <si>
    <t>Строительство кабельных линий (прокладка в траншее, с бумажной изоляцией, многожильные, с алюминиевой жилой, сечение провода от 200 до 500 квадратных мм включительно, один кабель в траншее)</t>
  </si>
  <si>
    <t>8 441 876,08
(4 220 938,04)</t>
  </si>
  <si>
    <r>
      <t>Строительство кабельных линий (прокладка в траншее, с резиновой и пластмассовой изоляцией, многожильные, с алюминиевой жилой, сечение провода от 200 до 250 квадратных мм включительно,</t>
    </r>
    <r>
      <rPr>
        <sz val="14"/>
        <color rgb="FF000000"/>
        <rFont val="Times New Roman"/>
        <family val="1"/>
        <charset val="204"/>
      </rPr>
      <t xml:space="preserve"> </t>
    </r>
    <r>
      <rPr>
        <sz val="11"/>
        <color rgb="FF000000"/>
        <rFont val="Arial"/>
        <family val="2"/>
        <charset val="204"/>
      </rPr>
      <t>один кабель в траншее)</t>
    </r>
  </si>
  <si>
    <t>3 048 339,31
(1 524 169,66)</t>
  </si>
  <si>
    <t>Строительство кабельных линий (прокладка в траншее, с бумажной изоляцией, многожильные, с алюминиевой жилой, сечение провода от 200 до 500 квадратных мм включительно, два кабеля в траншее)</t>
  </si>
  <si>
    <t>2 931 803,81
(1 465 901,9)</t>
  </si>
  <si>
    <t>Строительство кабельных линий (прокладка в каналах, с резиновой и пластмассовой изоляцией, многожильные, с алюминиевой жилой, сечение провода до 50 квадратных мм включительно, два кабеля в канале)</t>
  </si>
  <si>
    <t>1 090 610,87
(545 305,44)</t>
  </si>
  <si>
    <t>Строительство кабельных линий (прокладка в каналах, с резиновой и пластмассовой изоляцией, многожильные, с алюминиевой жилой, сечение провода до 50 квадратных мм включительно, один кабель в канале)</t>
  </si>
  <si>
    <t>2 584 511,21
(1 292 255,61)</t>
  </si>
  <si>
    <t>Строительство кабельных линий (прокладка в каналах, с резиновой и пластмассовой изоляцией, многожильные, с алюминиевой жилой, сечение провода от 50 до 100 квадратных мм включительно, один кабель в канале)</t>
  </si>
  <si>
    <t>3 761 991,2
(1 880 995,6)</t>
  </si>
  <si>
    <t>Строительство кабельных линий (прокладка в каналах, с резиновой и пластмассовой изоляцией, многожильные, с алюминиевой жилой, сечение провода от 100 до 200 квадратных мм включительно, один кабель в канале)</t>
  </si>
  <si>
    <t>5 157 297,66
(2 578 648,83)</t>
  </si>
  <si>
    <t>2 938 191,09
(1 469 095,54)</t>
  </si>
  <si>
    <t>6 119 724,25
(3 059 862,12)</t>
  </si>
  <si>
    <r>
      <t>Строительство кабельных линий (прокладка горизонтальным наклонным бурением, с резиновой и пластмассовой изоляцией, многожильные, с алюминиевой жилой, сечение провода до 50 квадратных мм включительно,</t>
    </r>
    <r>
      <rPr>
        <sz val="14"/>
        <color rgb="FF000000"/>
        <rFont val="Times New Roman"/>
        <family val="1"/>
        <charset val="204"/>
      </rPr>
      <t xml:space="preserve"> одна труба в скважине)</t>
    </r>
  </si>
  <si>
    <t>4 704 272,78
(2 352 136,39)</t>
  </si>
  <si>
    <r>
      <t xml:space="preserve">Строительство кабельных линий (прокладка горизонтальным наклонным бурением, с резиновой и пластмассовой изоляцией, многожильные, с алюминиевой жилой, сечение провода от 50 до 100 квадратных мм включительно, </t>
    </r>
    <r>
      <rPr>
        <sz val="11"/>
        <color rgb="FF000000"/>
        <rFont val="Arial"/>
        <family val="2"/>
        <charset val="204"/>
      </rPr>
      <t>одна труба в скважине)</t>
    </r>
  </si>
  <si>
    <t>5 303 942,0
(2 651 971,0)</t>
  </si>
  <si>
    <r>
      <t xml:space="preserve">Строительство кабельных линий (прокладка горизонтальным наклонным бурением, с резиновой и пластмассовой изоляцией, многожильные, с алюминиевой жилой, сечение провода от 100 до 200 квадратных мм включительно, </t>
    </r>
    <r>
      <rPr>
        <sz val="11"/>
        <color rgb="FF000000"/>
        <rFont val="Arial"/>
        <family val="2"/>
        <charset val="204"/>
      </rPr>
      <t>одна труба в скважине)</t>
    </r>
  </si>
  <si>
    <t>4 701 978,18
(2 350 989,09)</t>
  </si>
  <si>
    <r>
      <t>Строительство кабельных линий (прокладка горизонтальным наклонным бурением, с резиновой и пластмассовой изоляцией, многожильные, с алюминиевой жилой, сечение провода от 100 до 200 квадратных мм включительно, две</t>
    </r>
    <r>
      <rPr>
        <sz val="11"/>
        <color rgb="FF000000"/>
        <rFont val="Arial"/>
        <family val="2"/>
        <charset val="204"/>
      </rPr>
      <t xml:space="preserve"> трубы в скважине)</t>
    </r>
  </si>
  <si>
    <t>5 390 368,05
(2 695 184,03)</t>
  </si>
  <si>
    <t>5 695 104,86
(2 847 552,43)</t>
  </si>
  <si>
    <t>6 087 081,57
(3 043 540,78)</t>
  </si>
  <si>
    <t>Строительство кабельных линий (прокладка горизонтальным наклонным бурением, с бумажной изоляцией, многожильные, с алюминиевой жилой, сечение провода от 100 до 200 квадратных мм включительно, одна труба в скважине)</t>
  </si>
  <si>
    <t>5 732 921,86
(2 866 460,93)</t>
  </si>
  <si>
    <t>Строительство кабельных линий (прокладка горизонтальным наклонным бурением, с бумажной изоляцией, многожильные, с алюминиевой жилой, сечение провода от 200 до 250 квадратных мм включительно, одна труба в скважине)</t>
  </si>
  <si>
    <t>3 708 159,43
(1 854 079,72)</t>
  </si>
  <si>
    <t>3.1.3.</t>
  </si>
  <si>
    <t>Строительство КЛ-35 кВ</t>
  </si>
  <si>
    <t>Строительство кабельных линий (прокладка в траншее, с резиновой и пластмассовой изоляцией, одножильные, с алюминиевой жилой,  сечение провода от 100 до 200 квадратных мм включительно)</t>
  </si>
  <si>
    <t>5 684 081,46
(2 842 040,73)</t>
  </si>
  <si>
    <t>Строительство пунктов секционирования (C4,i)</t>
  </si>
  <si>
    <t>4.1.</t>
  </si>
  <si>
    <t>Строительство пунктов секционирования (реклоузеров) с уровнем напряжения до 35 кВ</t>
  </si>
  <si>
    <t xml:space="preserve">Строительство пунктов секционирования (реклоузеров) с номинальным током от 500 А до 1000 А включительно количество ячеек в распределительном или переключательном пункте до 5 ячеек </t>
  </si>
  <si>
    <t>&lt; 35</t>
  </si>
  <si>
    <t>2 309 381,25
(1 154 690,63)</t>
  </si>
  <si>
    <t xml:space="preserve">Строительство пунктов секционирования (реклоузеров) с номинальным током свыше
1000 А количество ячеек в распределительном или переключательном пункте до 5 ячеек включительно
</t>
  </si>
  <si>
    <t>6 863 439,41
(3 431 719,7)</t>
  </si>
  <si>
    <t>4.2.</t>
  </si>
  <si>
    <t xml:space="preserve">Строительство распределительных пунктов (РП) за исключением комплектных распределительных устройств наружной установки (КРН, КРУН)
</t>
  </si>
  <si>
    <t xml:space="preserve">Строительство распределительных пунктов (РП) за исключением комплектных распределительных устройств наружной установки (КРН, КРУН) номинальным током от 500 до 1000 А с количеством ячеек от 5 до 10 включительно на уровне напряжения 10 кВ
</t>
  </si>
  <si>
    <t>руб./шт</t>
  </si>
  <si>
    <t>21 790 549,92
(10 895 274,96)</t>
  </si>
  <si>
    <t>4.3.</t>
  </si>
  <si>
    <t>Строительство  комплектных распределительных устройств наружной установки (КРН, КРУН)</t>
  </si>
  <si>
    <t>4.3.1.</t>
  </si>
  <si>
    <t>Строительство  комплектных распределительных устройств наружной установки (КРН, КРУН) номинальным током от 250 до  500 А включительно с количеством ячеек до 5 включительно (одна яченйка)</t>
  </si>
  <si>
    <t>7 760 755,56
(3 880 377,78)</t>
  </si>
  <si>
    <t>4.3.2.</t>
  </si>
  <si>
    <t>Строительство  комплектных распределительных устройств наружной установки (КРН, КРУН) номинальным током от 100 до  250 А включительно с количеством ячеек до 5 включительно (одна яченйка)</t>
  </si>
  <si>
    <t>4.4.</t>
  </si>
  <si>
    <t>Строительство пунктов секционирования (линейные разъединители) с уровнем напряжения до 35 кВ</t>
  </si>
  <si>
    <t>Строительство пунктов секционирования (линейные разъединители) номинальным током от 250 до 500 А включительно (кабельный ввод)</t>
  </si>
  <si>
    <t>Строительство комплектных трансформаторных подстанций  (C5,i)</t>
  </si>
  <si>
    <t>5.1.</t>
  </si>
  <si>
    <t>Строительство комплектных трансформаторных подстанций с уровнем напряжения до 35 кВ для случаев технологического присоединения на территории городских населенных пунктов</t>
  </si>
  <si>
    <r>
      <t xml:space="preserve">Однотрансформаторные подстанции с трансформаторной мощностью до 25 кВА включительно </t>
    </r>
    <r>
      <rPr>
        <sz val="11"/>
        <color rgb="FF000000"/>
        <rFont val="Arial"/>
        <family val="2"/>
        <charset val="204"/>
      </rPr>
      <t>столбового/мачтового типа 10/0,4 кВ</t>
    </r>
  </si>
  <si>
    <t>руб./кВт</t>
  </si>
  <si>
    <t>31 108,37
(15 554,18)</t>
  </si>
  <si>
    <r>
      <t xml:space="preserve">Однотрансформаторные подстанции с трансформаторной мощностью от 25 до 100 кВА включительно </t>
    </r>
    <r>
      <rPr>
        <sz val="11"/>
        <color rgb="FF000000"/>
        <rFont val="Arial"/>
        <family val="2"/>
        <charset val="204"/>
      </rPr>
      <t xml:space="preserve">столбового/мачтового типа </t>
    </r>
  </si>
  <si>
    <t>10 128 ,26
(5 064,13)</t>
  </si>
  <si>
    <r>
      <t>Однотрансформаторные подстанции с трансформаторной мощностью от 25 до 100 кВА включительно шкафного или киоскового</t>
    </r>
    <r>
      <rPr>
        <sz val="11"/>
        <color rgb="FF000000"/>
        <rFont val="Arial"/>
        <family val="2"/>
        <charset val="204"/>
      </rPr>
      <t xml:space="preserve"> типа </t>
    </r>
  </si>
  <si>
    <t>20 504,29
(10 252,15)</t>
  </si>
  <si>
    <t xml:space="preserve">Однотрансформаторные подстанции с трансформаторной мощностью от 100 до 250 кВА включительно, столбового/мачтового типа </t>
  </si>
  <si>
    <t>6 076,73
(3 038,37)</t>
  </si>
  <si>
    <r>
      <t>Однотрансформаторные подстанции с трансформаторной мощностью от 100 до 250 кВА включительно</t>
    </r>
    <r>
      <rPr>
        <sz val="14"/>
        <color rgb="FF000000"/>
        <rFont val="Times New Roman"/>
        <family val="1"/>
        <charset val="204"/>
      </rPr>
      <t xml:space="preserve"> </t>
    </r>
    <r>
      <rPr>
        <sz val="11"/>
        <color rgb="FF000000"/>
        <rFont val="Arial"/>
        <family val="2"/>
        <charset val="204"/>
      </rPr>
      <t>шкафного или киоскового типа 10/0,4 кВ</t>
    </r>
  </si>
  <si>
    <t>6 418,09
(3 209,04)</t>
  </si>
  <si>
    <r>
      <t xml:space="preserve">Однотрансформаторные подстанции с трансформаторной мощностью от 250 до 400 кВА включительно </t>
    </r>
    <r>
      <rPr>
        <sz val="14"/>
        <color rgb="FF000000"/>
        <rFont val="Times New Roman"/>
        <family val="1"/>
        <charset val="204"/>
      </rPr>
      <t xml:space="preserve">шкафного или киоскового типа </t>
    </r>
  </si>
  <si>
    <t>4 631,43
(2 315,71)</t>
  </si>
  <si>
    <t>Однотрансформаторные подстанции с трансформаторной мощностью от 400 до 1000 кВА включительно шкафного или киоскового типа</t>
  </si>
  <si>
    <t>3 445,68
(1 722,84)</t>
  </si>
  <si>
    <t>Однотрансформаторные подстанции с трансформаторной мощностью от 2000 до 2500 кВА включительно, повышающие,  киоскового типа</t>
  </si>
  <si>
    <t>4 584,34
(2 292,17)</t>
  </si>
  <si>
    <t>Двухтрансформаторные подстанции с трансформаторной мощностью от 100 до 250 кВА включительно шкафного или киоскового типа</t>
  </si>
  <si>
    <t>16 815,67
(8 407,84)</t>
  </si>
  <si>
    <t>Двухтрансформаторные подстанции с трансформаторной мощностью от 250 до 400 кВА включительно шкафного или киоскового типа</t>
  </si>
  <si>
    <t>13 892,61
(6 946,3)</t>
  </si>
  <si>
    <t>Двухтрансформаторные подстанции с трансформаторной мощностью от 400 до 1000 кВА включительно, шкафного или киоскового типа</t>
  </si>
  <si>
    <t>9 993,22
(4 996,61)</t>
  </si>
  <si>
    <t>Двухтрансформаторные подстанции с трансформаторной мощностью от 1000 до 1250 кВА , шкафного или киоскового типа</t>
  </si>
  <si>
    <t>8 925,6
(4 462,8)</t>
  </si>
  <si>
    <t>Двухтрансформаторные подстанции с трансформаторной мощностью от 1000 до 1250 кВА включительно, блочного типа</t>
  </si>
  <si>
    <t>10 221,75
(5 110,87)</t>
  </si>
  <si>
    <t>Подстанции двухтрансформаторные и более с трансформаторной мощностью от 100 до 250 кВА включительно, блочного типа</t>
  </si>
  <si>
    <t>13 969,38
(6 984,69)</t>
  </si>
  <si>
    <t>Подстанции двухтрансформаторные и более с трансформаторной мощностью от 250 до 400 кВА включительно, блочного типа</t>
  </si>
  <si>
    <t>10 408,85
(5 204,42)</t>
  </si>
  <si>
    <t>Подстанции двухтрансформаторные и более с трансформаторной мощностью от 400 до 1000 кВА включительно, блочного типа</t>
  </si>
  <si>
    <t>9 951,34
(4 975,67)</t>
  </si>
  <si>
    <t>Подстанции двухтрансформаторные и более с трансформаторной мощностью от 1250 до 1600 кВА включительно, шкафного или киоскового типа</t>
  </si>
  <si>
    <t>Строительство распределительных трансформаторных подстанций (РТП)  (C6,i)</t>
  </si>
  <si>
    <t>6.1.</t>
  </si>
  <si>
    <t>Строительство распределительных трансформаторных подстанций (РТП) с уровнем напряжения до 35 кВ</t>
  </si>
  <si>
    <t>Двухтрансформаторные распределительные подстанции с трансформаторной мощностью от 250 до 400 кВА</t>
  </si>
  <si>
    <t>1 593,37
(796,69)</t>
  </si>
  <si>
    <t>Двухтрансформаторные распределительные подстанции с трансформаторной мощностью от 1000 до 1250 кВА</t>
  </si>
  <si>
    <t>19 977,34
(9 988,67)</t>
  </si>
  <si>
    <t>Установка средств коммерческого учета электрической энергии (мощности) (С8,i)</t>
  </si>
  <si>
    <t>7.1.</t>
  </si>
  <si>
    <t xml:space="preserve">Установка средств коммерческого учета электрической энергии (мощности) </t>
  </si>
  <si>
    <t>Обеспечение средствами коммерческого учета электрической энергии (мощности), однофазный прямого включения 0,4 кВ</t>
  </si>
  <si>
    <t>Обеспечение средствами коммерческого учета электрической энергии (мощности), трехфазный прямого включения 0,4 кВ</t>
  </si>
  <si>
    <t>Трехфазные косвенного включения  с ТТ на уровне напряжения 1-20 кВ</t>
  </si>
  <si>
    <t>1-20.</t>
  </si>
  <si>
    <t>Трехфазные полукосвенного включения  с ТТ на уровне напряжения 1-20 кВ</t>
  </si>
  <si>
    <t>Трехфазные полукосвенного включения  с ТТ на уровне напряжения 0,4кВ</t>
  </si>
  <si>
    <t>Примечание.</t>
  </si>
  <si>
    <t xml:space="preserve">Значения ставок, указанные в скобках, используются для расчета платы для заявителей, осуществляющих технологическое присоединение энергопринимающих устройств максимальной мощностью не более 150 кВт и действуют по 31.12.2022 года.
Положение абзаца первого не применяется при технологическом присоединении  объектов микрогенерации, энергопринимающих устройст, а также одновременном технологическом присоединении объектов микрогенерации и энергопринимающих устройств максимальной мощностью не более 150 кВт (с учетом ранее присоединенных в данной точке присоединения энергопринимающих устройств), присоединяемых по третьей категории надежности к объектам электросетевого хозяйства сетевой организации на уровне напряжения 0,4 кВ и ниже, при условии, что расстояние от этих энергопринимающих устройств и (или) объектов микрогенерации до существующих объектов электросетевого хозяйства сетевых организаций составляет не более 200 метров в городах и поселках городского типа и не более 300 метров в сельской местности, в случае подачи заявки юридическим лицом или индивидуальным предпринимателем в целях технологического присоединения, за исключением:
технологического присоединения энергопринимающих устройств (объектов микрогенерации), принадлежащих лицам, которым права владения и (или) пользования земельным участком (в том числе при его использовании без предоставления на основании разрешения и (или) объектом капитального строительства (нежилым помещением в объекте капитального строительства) предоставлены на срок не более одного года;
если лицом, обратившимся с заявкой, ранее уже подана заявка, которая не была аннулирована, или заключен договор в целях технологического присоединения энергопринимающих устройств (объектов микрогенерации), соответствующих указанным критериям, расположенных (предполагаемых к расположению в соответствии поданной заявкой) в границах территории Омской области, при условии, что со дня заключения такого договора не истекло 3 года;
если энергопринимающие устройства расположены (будут располагаться) в границах того же земельного участка (или в границах того же сервитута либо территории, используемой на основании разрешения без предоставления земельного участка или установления сервитута), на котором расположены (будут располагаться) энергопринимающие устройства, в отношении которых ранее уже была подана заявка, которая не была аннулирована, или заключен договор, предусматривающий вышеуказанные особенности расчета платы за технологическое присоединение, при условии, что со дня заключения такого договора не истекло 3 года.
</t>
  </si>
  <si>
    <t>Приказ РЭК Омской области от 24.11.2022 № 423/65 Опубликован на официальном сайте интернет-портале правовой информации " www.pravo.gov.ru" 28.11.2022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</si>
</sst>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font>
      <sz val="11"/>
      <color theme="1"/>
      <name val="Calibri"/>
      <family val="2"/>
      <charset val="204"/>
      <scheme val="minor"/>
    </font>
    <font>
      <sz val="11"/>
      <color theme="1"/>
      <name val="Calibri"/>
      <family val="2"/>
      <charset val="204"/>
      <scheme val="minor"/>
    </font>
    <font>
      <sz val="14"/>
      <color theme="1"/>
      <name val="Times New Roman"/>
      <family val="1"/>
      <charset val="204"/>
    </font>
    <font>
      <sz val="12"/>
      <color theme="1"/>
      <name val="Arial"/>
      <family val="2"/>
      <charset val="204"/>
    </font>
    <font>
      <sz val="14"/>
      <name val="Times New Roman"/>
      <family val="1"/>
      <charset val="204"/>
    </font>
    <font>
      <sz val="12"/>
      <name val="Times New Roman"/>
      <family val="1"/>
      <charset val="204"/>
    </font>
    <font>
      <b/>
      <sz val="12"/>
      <color rgb="FF26282F"/>
      <name val="Arial"/>
      <family val="2"/>
      <charset val="204"/>
    </font>
    <font>
      <sz val="12"/>
      <color rgb="FF26282F"/>
      <name val="Arial"/>
      <family val="2"/>
      <charset val="204"/>
    </font>
    <font>
      <sz val="12"/>
      <color theme="1"/>
      <name val="Times New Roman"/>
      <family val="1"/>
      <charset val="204"/>
    </font>
    <font>
      <vertAlign val="subscript"/>
      <sz val="12"/>
      <color theme="1"/>
      <name val="Arial"/>
      <family val="2"/>
      <charset val="204"/>
    </font>
    <font>
      <sz val="11"/>
      <color theme="1"/>
      <name val="Times New Roman"/>
      <family val="1"/>
      <charset val="204"/>
    </font>
    <font>
      <b/>
      <sz val="12"/>
      <color theme="1"/>
      <name val="Arial"/>
      <family val="2"/>
      <charset val="204"/>
    </font>
    <font>
      <sz val="10"/>
      <name val="Arial Cyr"/>
      <charset val="204"/>
    </font>
    <font>
      <b/>
      <sz val="11"/>
      <name val="Times New Roman"/>
      <family val="1"/>
      <charset val="204"/>
    </font>
    <font>
      <sz val="11"/>
      <name val="Times New Roman"/>
      <family val="1"/>
      <charset val="204"/>
    </font>
    <font>
      <sz val="11"/>
      <color theme="1"/>
      <name val="Calibri"/>
      <family val="2"/>
      <scheme val="minor"/>
    </font>
    <font>
      <b/>
      <sz val="14"/>
      <name val="Times New Roman"/>
      <family val="1"/>
      <charset val="204"/>
    </font>
    <font>
      <sz val="14"/>
      <color rgb="FF000000"/>
      <name val="Times New Roman"/>
      <family val="1"/>
      <charset val="204"/>
    </font>
    <font>
      <sz val="11"/>
      <color rgb="FF000000"/>
      <name val="Arial"/>
      <family val="2"/>
      <charset val="204"/>
    </font>
    <font>
      <sz val="12"/>
      <name val="Arial"/>
      <family val="2"/>
      <charset val="204"/>
    </font>
    <font>
      <sz val="12"/>
      <color rgb="FF000000"/>
      <name val="Liberation Serif"/>
      <family val="1"/>
      <charset val="204"/>
    </font>
    <font>
      <sz val="11"/>
      <color theme="1"/>
      <name val="Calibri"/>
      <family val="2"/>
      <charset val="204"/>
    </font>
    <font>
      <sz val="14"/>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2" fillId="0" borderId="0"/>
    <xf numFmtId="0" fontId="15" fillId="0" borderId="0"/>
    <xf numFmtId="0" fontId="1" fillId="0" borderId="0"/>
  </cellStyleXfs>
  <cellXfs count="93">
    <xf numFmtId="0" fontId="0" fillId="0" borderId="0" xfId="0"/>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wrapText="1"/>
    </xf>
    <xf numFmtId="0" fontId="3" fillId="0" borderId="3"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5" fillId="0" borderId="0" xfId="0" applyFont="1" applyAlignment="1"/>
    <xf numFmtId="0" fontId="7" fillId="0" borderId="0" xfId="0" applyFont="1" applyAlignment="1">
      <alignment horizontal="right" vertical="center"/>
    </xf>
    <xf numFmtId="0" fontId="2" fillId="0" borderId="0" xfId="0" applyFont="1" applyFill="1" applyAlignment="1">
      <alignment vertical="center"/>
    </xf>
    <xf numFmtId="0" fontId="2" fillId="0" borderId="0" xfId="0" applyFont="1" applyFill="1" applyAlignment="1">
      <alignment vertical="center" wrapText="1"/>
    </xf>
    <xf numFmtId="0" fontId="6" fillId="0" borderId="0" xfId="0" applyFont="1" applyAlignment="1">
      <alignment horizontal="right"/>
    </xf>
    <xf numFmtId="0" fontId="0" fillId="0" borderId="0" xfId="0" applyBorder="1" applyAlignment="1">
      <alignment horizontal="center" wrapText="1"/>
    </xf>
    <xf numFmtId="4" fontId="3" fillId="0" borderId="1" xfId="0" applyNumberFormat="1" applyFont="1" applyBorder="1" applyAlignment="1">
      <alignment horizontal="right" vertical="center" wrapText="1"/>
    </xf>
    <xf numFmtId="0" fontId="2" fillId="0" borderId="0" xfId="0" applyFont="1" applyAlignment="1">
      <alignment wrapText="1"/>
    </xf>
    <xf numFmtId="4" fontId="3" fillId="0" borderId="1" xfId="0" applyNumberFormat="1" applyFont="1" applyBorder="1" applyAlignment="1">
      <alignment horizontal="center" vertical="center" wrapText="1"/>
    </xf>
    <xf numFmtId="2" fontId="3" fillId="0" borderId="1" xfId="0" applyNumberFormat="1" applyFont="1" applyBorder="1" applyAlignment="1">
      <alignment horizontal="right" vertical="center" wrapText="1"/>
    </xf>
    <xf numFmtId="2" fontId="3" fillId="0" borderId="1"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0" fillId="0" borderId="3" xfId="0" applyBorder="1" applyAlignment="1">
      <alignment vertical="top" wrapText="1"/>
    </xf>
    <xf numFmtId="0" fontId="11" fillId="0" borderId="3" xfId="0" applyFont="1" applyBorder="1" applyAlignment="1">
      <alignment horizontal="center" vertical="center" wrapText="1"/>
    </xf>
    <xf numFmtId="2" fontId="3" fillId="0" borderId="1" xfId="0" applyNumberFormat="1" applyFont="1" applyBorder="1" applyAlignment="1">
      <alignment horizontal="justify" vertical="center" wrapText="1"/>
    </xf>
    <xf numFmtId="2" fontId="0" fillId="0" borderId="0" xfId="0" applyNumberFormat="1" applyAlignment="1">
      <alignment horizontal="right"/>
    </xf>
    <xf numFmtId="0" fontId="4" fillId="0" borderId="0" xfId="0" applyFont="1" applyAlignment="1"/>
    <xf numFmtId="4" fontId="13" fillId="0" borderId="0" xfId="1" applyNumberFormat="1" applyFont="1" applyFill="1" applyBorder="1"/>
    <xf numFmtId="4" fontId="14" fillId="0" borderId="0" xfId="1" applyNumberFormat="1" applyFont="1" applyFill="1" applyBorder="1" applyAlignment="1">
      <alignment horizontal="left"/>
    </xf>
    <xf numFmtId="4" fontId="14" fillId="0" borderId="0" xfId="1" applyNumberFormat="1" applyFont="1" applyFill="1" applyBorder="1"/>
    <xf numFmtId="4" fontId="4" fillId="0" borderId="0" xfId="1" applyNumberFormat="1" applyFont="1" applyFill="1" applyBorder="1" applyAlignment="1">
      <alignment horizontal="center"/>
    </xf>
    <xf numFmtId="4" fontId="14" fillId="0" borderId="0" xfId="1" applyNumberFormat="1" applyFont="1" applyFill="1" applyBorder="1" applyAlignment="1">
      <alignment horizontal="center" vertical="center"/>
    </xf>
    <xf numFmtId="4" fontId="15" fillId="0" borderId="0" xfId="2" applyNumberFormat="1" applyFill="1"/>
    <xf numFmtId="4" fontId="16" fillId="0" borderId="0" xfId="1" applyNumberFormat="1" applyFont="1" applyFill="1" applyBorder="1" applyAlignment="1">
      <alignment wrapText="1"/>
    </xf>
    <xf numFmtId="4" fontId="16" fillId="0" borderId="0" xfId="1" applyNumberFormat="1" applyFont="1" applyFill="1" applyBorder="1" applyAlignment="1">
      <alignment horizontal="center" wrapText="1"/>
    </xf>
    <xf numFmtId="4" fontId="16" fillId="0" borderId="0" xfId="1" applyNumberFormat="1" applyFont="1" applyFill="1" applyBorder="1" applyAlignment="1">
      <alignment horizontal="center" vertical="center" wrapText="1"/>
    </xf>
    <xf numFmtId="4" fontId="4" fillId="0" borderId="1" xfId="1" applyNumberFormat="1" applyFont="1" applyFill="1" applyBorder="1" applyAlignment="1">
      <alignment horizontal="center" wrapText="1"/>
    </xf>
    <xf numFmtId="4" fontId="17" fillId="0" borderId="1" xfId="2" applyNumberFormat="1" applyFont="1" applyFill="1" applyBorder="1" applyAlignment="1">
      <alignment horizontal="center" vertical="center" wrapText="1"/>
    </xf>
    <xf numFmtId="3" fontId="17" fillId="0" borderId="1" xfId="2" applyNumberFormat="1" applyFont="1" applyFill="1" applyBorder="1" applyAlignment="1">
      <alignment horizontal="center" vertical="center" wrapText="1"/>
    </xf>
    <xf numFmtId="4" fontId="17" fillId="0" borderId="1" xfId="2" applyNumberFormat="1" applyFont="1" applyFill="1" applyBorder="1" applyAlignment="1">
      <alignment vertical="center" wrapText="1"/>
    </xf>
    <xf numFmtId="4" fontId="2" fillId="0" borderId="0" xfId="2" applyNumberFormat="1" applyFont="1" applyFill="1" applyBorder="1" applyAlignment="1">
      <alignment vertical="center"/>
    </xf>
    <xf numFmtId="4" fontId="15" fillId="0" borderId="0" xfId="2" applyNumberFormat="1" applyFill="1" applyBorder="1"/>
    <xf numFmtId="4" fontId="17" fillId="0" borderId="0" xfId="2" applyNumberFormat="1" applyFont="1" applyFill="1" applyBorder="1" applyAlignment="1">
      <alignment vertical="center" wrapText="1"/>
    </xf>
    <xf numFmtId="4" fontId="17" fillId="0" borderId="0" xfId="2" applyNumberFormat="1" applyFont="1" applyFill="1" applyBorder="1" applyAlignment="1">
      <alignment horizontal="center" vertical="center" wrapText="1"/>
    </xf>
    <xf numFmtId="4" fontId="2" fillId="0" borderId="1" xfId="2" applyNumberFormat="1" applyFont="1" applyFill="1" applyBorder="1" applyAlignment="1">
      <alignment horizontal="center" vertical="center" wrapText="1"/>
    </xf>
    <xf numFmtId="4" fontId="2" fillId="0" borderId="0" xfId="2" applyNumberFormat="1" applyFont="1" applyFill="1" applyBorder="1" applyAlignment="1">
      <alignment vertical="center" wrapText="1"/>
    </xf>
    <xf numFmtId="4" fontId="2" fillId="0" borderId="1" xfId="2" applyNumberFormat="1" applyFont="1" applyFill="1" applyBorder="1" applyAlignment="1">
      <alignment vertical="center" wrapText="1"/>
    </xf>
    <xf numFmtId="4" fontId="2" fillId="0" borderId="0" xfId="2" applyNumberFormat="1" applyFont="1" applyFill="1" applyBorder="1" applyAlignment="1">
      <alignment horizontal="center" vertical="center" wrapText="1"/>
    </xf>
    <xf numFmtId="4" fontId="19" fillId="0" borderId="1" xfId="2" applyNumberFormat="1" applyFont="1" applyFill="1" applyBorder="1" applyAlignment="1">
      <alignment horizontal="center" wrapText="1"/>
    </xf>
    <xf numFmtId="4" fontId="19" fillId="0" borderId="1" xfId="2" applyNumberFormat="1" applyFont="1" applyFill="1" applyBorder="1" applyAlignment="1">
      <alignment horizontal="left" wrapText="1"/>
    </xf>
    <xf numFmtId="4" fontId="21" fillId="0" borderId="1" xfId="2" applyNumberFormat="1" applyFont="1" applyFill="1" applyBorder="1" applyAlignment="1">
      <alignment vertical="center" wrapText="1"/>
    </xf>
    <xf numFmtId="4" fontId="21" fillId="0" borderId="0" xfId="2" applyNumberFormat="1" applyFont="1" applyFill="1" applyBorder="1" applyAlignment="1">
      <alignment vertical="center" wrapText="1"/>
    </xf>
    <xf numFmtId="164" fontId="19" fillId="0" borderId="1" xfId="2" applyNumberFormat="1" applyFont="1" applyFill="1" applyBorder="1" applyAlignment="1">
      <alignment horizontal="center" wrapText="1"/>
    </xf>
    <xf numFmtId="3" fontId="19" fillId="0" borderId="1" xfId="2" applyNumberFormat="1" applyFont="1" applyFill="1" applyBorder="1" applyAlignment="1">
      <alignment horizontal="center" wrapText="1"/>
    </xf>
    <xf numFmtId="4" fontId="2" fillId="0" borderId="1" xfId="2" applyNumberFormat="1" applyFont="1" applyFill="1" applyBorder="1" applyAlignment="1">
      <alignment horizontal="left" vertical="center" wrapText="1"/>
    </xf>
    <xf numFmtId="3" fontId="19" fillId="0" borderId="7" xfId="2" applyNumberFormat="1" applyFont="1" applyFill="1" applyBorder="1" applyAlignment="1">
      <alignment horizontal="center" wrapText="1"/>
    </xf>
    <xf numFmtId="4" fontId="2" fillId="0" borderId="7" xfId="2" applyNumberFormat="1" applyFont="1" applyFill="1" applyBorder="1" applyAlignment="1">
      <alignment horizontal="left" vertical="center" wrapText="1"/>
    </xf>
    <xf numFmtId="4" fontId="2" fillId="0" borderId="8" xfId="2"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xf>
    <xf numFmtId="4" fontId="2" fillId="0" borderId="2" xfId="3" applyNumberFormat="1" applyFont="1" applyFill="1" applyBorder="1" applyAlignment="1">
      <alignment horizontal="center" vertical="center"/>
    </xf>
    <xf numFmtId="164" fontId="2" fillId="0" borderId="1" xfId="2" applyNumberFormat="1" applyFont="1" applyFill="1" applyBorder="1" applyAlignment="1">
      <alignment horizontal="center" vertical="center" wrapText="1"/>
    </xf>
    <xf numFmtId="164" fontId="2" fillId="0" borderId="1" xfId="2" applyNumberFormat="1" applyFont="1" applyFill="1" applyBorder="1" applyAlignment="1">
      <alignment vertical="center" wrapText="1"/>
    </xf>
    <xf numFmtId="3" fontId="2" fillId="0" borderId="1" xfId="2" applyNumberFormat="1" applyFont="1" applyFill="1" applyBorder="1" applyAlignment="1">
      <alignment horizontal="center" vertical="center" wrapText="1"/>
    </xf>
    <xf numFmtId="4" fontId="10" fillId="0" borderId="1" xfId="3" applyNumberFormat="1" applyFont="1" applyFill="1" applyBorder="1" applyAlignment="1">
      <alignment horizontal="center" vertical="center" wrapText="1"/>
    </xf>
    <xf numFmtId="3" fontId="10" fillId="0" borderId="1" xfId="3" applyNumberFormat="1" applyFont="1" applyFill="1" applyBorder="1" applyAlignment="1">
      <alignment horizontal="center" vertical="center" wrapText="1"/>
    </xf>
    <xf numFmtId="4" fontId="2" fillId="0" borderId="0" xfId="2" applyNumberFormat="1" applyFont="1" applyFill="1" applyAlignment="1">
      <alignment horizontal="center" vertical="center"/>
    </xf>
    <xf numFmtId="4" fontId="22" fillId="0" borderId="0" xfId="2" applyNumberFormat="1" applyFont="1" applyFill="1" applyAlignment="1">
      <alignment horizontal="center"/>
    </xf>
    <xf numFmtId="4" fontId="15" fillId="0" borderId="0" xfId="2" applyNumberFormat="1" applyFill="1" applyAlignment="1">
      <alignment horizontal="center"/>
    </xf>
    <xf numFmtId="4" fontId="17" fillId="0" borderId="5" xfId="2" applyNumberFormat="1" applyFont="1" applyFill="1" applyBorder="1" applyAlignment="1">
      <alignment vertical="top" wrapText="1"/>
    </xf>
    <xf numFmtId="4" fontId="17" fillId="0" borderId="3" xfId="2" applyNumberFormat="1" applyFont="1" applyFill="1" applyBorder="1" applyAlignment="1">
      <alignment vertical="top"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4" fillId="0" borderId="0" xfId="0" applyFont="1" applyAlignment="1">
      <alignment horizontal="center"/>
    </xf>
    <xf numFmtId="0" fontId="6"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wrapText="1"/>
    </xf>
    <xf numFmtId="0" fontId="8" fillId="0" borderId="0" xfId="0" applyFont="1" applyBorder="1" applyAlignment="1">
      <alignment horizontal="center" vertical="center" wrapText="1"/>
    </xf>
    <xf numFmtId="0" fontId="2" fillId="0" borderId="0" xfId="0" applyFont="1" applyAlignment="1">
      <alignment horizontal="left"/>
    </xf>
    <xf numFmtId="0" fontId="10" fillId="0" borderId="0" xfId="0" applyFont="1" applyAlignment="1">
      <alignment horizontal="center" vertical="top" wrapText="1"/>
    </xf>
    <xf numFmtId="0" fontId="3" fillId="0" borderId="4" xfId="0" applyFont="1" applyBorder="1" applyAlignment="1">
      <alignment horizontal="right" vertical="center" wrapText="1"/>
    </xf>
    <xf numFmtId="4" fontId="16" fillId="0" borderId="0" xfId="1" applyNumberFormat="1" applyFont="1" applyFill="1" applyBorder="1" applyAlignment="1">
      <alignment horizontal="center" wrapText="1"/>
    </xf>
    <xf numFmtId="4" fontId="2" fillId="0" borderId="6" xfId="2" applyNumberFormat="1" applyFont="1" applyFill="1" applyBorder="1" applyAlignment="1">
      <alignment horizontal="center" vertical="center"/>
    </xf>
    <xf numFmtId="4" fontId="2" fillId="0" borderId="7" xfId="2" applyNumberFormat="1" applyFont="1" applyFill="1" applyBorder="1" applyAlignment="1">
      <alignment horizontal="center" vertical="center"/>
    </xf>
    <xf numFmtId="4" fontId="17" fillId="0" borderId="6" xfId="2" applyNumberFormat="1" applyFont="1" applyFill="1" applyBorder="1" applyAlignment="1">
      <alignment horizontal="center" vertical="center" wrapText="1"/>
    </xf>
    <xf numFmtId="4" fontId="17" fillId="0" borderId="7" xfId="2" applyNumberFormat="1" applyFont="1" applyFill="1" applyBorder="1" applyAlignment="1">
      <alignment horizontal="center" vertical="center" wrapText="1"/>
    </xf>
    <xf numFmtId="4" fontId="17" fillId="0" borderId="8" xfId="2" applyNumberFormat="1" applyFont="1" applyFill="1" applyBorder="1" applyAlignment="1">
      <alignment horizontal="center" vertical="center" wrapText="1"/>
    </xf>
    <xf numFmtId="4" fontId="2" fillId="0" borderId="6" xfId="2" applyNumberFormat="1" applyFont="1" applyFill="1" applyBorder="1" applyAlignment="1">
      <alignment horizontal="center" vertical="center" wrapText="1"/>
    </xf>
    <xf numFmtId="4" fontId="2" fillId="0" borderId="7" xfId="2" applyNumberFormat="1" applyFont="1" applyFill="1" applyBorder="1" applyAlignment="1">
      <alignment horizontal="center" vertical="center" wrapText="1"/>
    </xf>
    <xf numFmtId="4" fontId="2" fillId="0" borderId="8" xfId="2" applyNumberFormat="1" applyFont="1" applyFill="1" applyBorder="1" applyAlignment="1">
      <alignment horizontal="center" vertical="center" wrapText="1"/>
    </xf>
    <xf numFmtId="4" fontId="2" fillId="0" borderId="0" xfId="2" applyNumberFormat="1" applyFont="1" applyFill="1" applyAlignment="1">
      <alignment horizontal="left" vertical="center" wrapText="1"/>
    </xf>
    <xf numFmtId="4" fontId="17" fillId="0" borderId="2" xfId="2" applyNumberFormat="1" applyFont="1" applyFill="1" applyBorder="1" applyAlignment="1">
      <alignment horizontal="center" vertical="top" wrapText="1"/>
    </xf>
    <xf numFmtId="4" fontId="17" fillId="0" borderId="5" xfId="2" applyNumberFormat="1" applyFont="1" applyFill="1" applyBorder="1" applyAlignment="1">
      <alignment horizontal="center" vertical="top" wrapText="1"/>
    </xf>
  </cellXfs>
  <cellStyles count="4">
    <cellStyle name="Обычный" xfId="0" builtinId="0"/>
    <cellStyle name="Обычный 2" xfId="1"/>
    <cellStyle name="Обычный 2 2 2" xfId="3"/>
    <cellStyle name="Обычный 2 3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192</xdr:row>
      <xdr:rowOff>198120</xdr:rowOff>
    </xdr:from>
    <xdr:to>
      <xdr:col>6</xdr:col>
      <xdr:colOff>3810</xdr:colOff>
      <xdr:row>208</xdr:row>
      <xdr:rowOff>129540</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0665" y="149969220"/>
          <a:ext cx="9456420" cy="3741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govayaTV\Documents\&#1056;&#1069;&#1050;\&#1069;&#1083;%20&#1101;&#1085;&#1077;&#1088;&#1075;&#1080;&#1103;\&#1058;&#1045;&#1061;%20&#1087;&#1088;&#1080;&#1089;&#1086;&#1077;&#1076;&#1080;&#1085;&#1077;&#1085;&#1080;&#1077;\&#1087;&#1083;&#1072;&#1085;%20&#1085;&#1072;%202021\&#1050;&#1086;&#1087;&#1080;&#1103;%20&#1087;&#1077;&#1088;&#1077;&#1095;&#1077;&#1085;&#1100;,%20&#1086;&#1073;&#1088;&#1072;&#1079;&#1077;&#1094;%20&#1088;&#1072;&#1089;&#1095;&#1077;&#1090;&#107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мечание"/>
      <sheetName val="лист 1 расходы"/>
      <sheetName val="мероприят времен тех пр"/>
      <sheetName val="лист 2 стоимость мероприятий"/>
      <sheetName val="лист 3 нвв"/>
      <sheetName val="Лист1"/>
      <sheetName val="расчет с1 (1.1., 1.2, 1.3, 1.4)"/>
      <sheetName val="ставка С2,С3,С4"/>
      <sheetName val="зп на зз 74017"/>
    </sheetNames>
    <sheetDataSet>
      <sheetData sheetId="0" refreshError="1"/>
      <sheetData sheetId="1" refreshError="1"/>
      <sheetData sheetId="2" refreshError="1">
        <row r="43">
          <cell r="W43">
            <v>7540.97</v>
          </cell>
        </row>
        <row r="67">
          <cell r="W67">
            <v>9400.68</v>
          </cell>
        </row>
        <row r="111">
          <cell r="W111">
            <v>24490.54</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6"/>
  <sheetViews>
    <sheetView workbookViewId="0">
      <selection activeCell="I8" sqref="I8"/>
    </sheetView>
  </sheetViews>
  <sheetFormatPr defaultRowHeight="15"/>
  <cols>
    <col min="1" max="1" width="8.7109375" bestFit="1" customWidth="1"/>
    <col min="2" max="2" width="58.7109375" customWidth="1"/>
    <col min="3" max="3" width="10" customWidth="1"/>
    <col min="4" max="4" width="14.42578125" customWidth="1"/>
    <col min="5" max="5" width="28.140625" customWidth="1"/>
    <col min="6" max="6" width="17.7109375" customWidth="1"/>
    <col min="7" max="7" width="43.42578125" bestFit="1" customWidth="1"/>
    <col min="9" max="9" width="26" customWidth="1"/>
  </cols>
  <sheetData>
    <row r="1" spans="1:9" ht="18.75">
      <c r="F1" s="67" t="s">
        <v>0</v>
      </c>
      <c r="G1" s="67"/>
      <c r="H1" s="9"/>
      <c r="I1" s="9"/>
    </row>
    <row r="2" spans="1:9" ht="56.25" customHeight="1">
      <c r="F2" s="68" t="s">
        <v>1</v>
      </c>
      <c r="G2" s="68"/>
      <c r="H2" s="10"/>
      <c r="I2" s="10"/>
    </row>
    <row r="3" spans="1:9" ht="18.75">
      <c r="G3" s="67"/>
      <c r="H3" s="67"/>
      <c r="I3" s="67"/>
    </row>
    <row r="4" spans="1:9" ht="18.75">
      <c r="G4" s="68"/>
      <c r="H4" s="68"/>
      <c r="I4" s="68"/>
    </row>
    <row r="5" spans="1:9">
      <c r="G5" s="8"/>
    </row>
    <row r="6" spans="1:9" ht="61.5" customHeight="1">
      <c r="A6" s="69" t="s">
        <v>81</v>
      </c>
      <c r="B6" s="69"/>
      <c r="C6" s="69"/>
      <c r="D6" s="69"/>
      <c r="E6" s="69"/>
      <c r="F6" s="69"/>
      <c r="G6" s="69"/>
    </row>
    <row r="8" spans="1:9" ht="105">
      <c r="A8" s="2" t="s">
        <v>2</v>
      </c>
      <c r="B8" s="1" t="s">
        <v>84</v>
      </c>
      <c r="C8" s="2" t="s">
        <v>3</v>
      </c>
      <c r="D8" s="2" t="s">
        <v>4</v>
      </c>
      <c r="E8" s="2" t="s">
        <v>82</v>
      </c>
      <c r="F8" s="2" t="s">
        <v>5</v>
      </c>
      <c r="G8" s="1" t="s">
        <v>83</v>
      </c>
      <c r="I8" s="3"/>
    </row>
    <row r="9" spans="1:9">
      <c r="A9" s="5" t="s">
        <v>6</v>
      </c>
      <c r="B9" s="6" t="s">
        <v>7</v>
      </c>
      <c r="C9" s="2" t="s">
        <v>8</v>
      </c>
      <c r="D9" s="2" t="s">
        <v>8</v>
      </c>
      <c r="E9" s="2" t="s">
        <v>8</v>
      </c>
      <c r="F9" s="2" t="s">
        <v>8</v>
      </c>
      <c r="G9" s="2" t="s">
        <v>8</v>
      </c>
    </row>
    <row r="10" spans="1:9" ht="30">
      <c r="A10" s="5" t="s">
        <v>9</v>
      </c>
      <c r="B10" s="6" t="s">
        <v>10</v>
      </c>
      <c r="C10" s="2" t="s">
        <v>8</v>
      </c>
      <c r="D10" s="2" t="s">
        <v>8</v>
      </c>
      <c r="E10" s="2" t="s">
        <v>8</v>
      </c>
      <c r="F10" s="2" t="s">
        <v>8</v>
      </c>
      <c r="G10" s="2" t="s">
        <v>8</v>
      </c>
    </row>
    <row r="11" spans="1:9" ht="30">
      <c r="A11" s="5" t="s">
        <v>11</v>
      </c>
      <c r="B11" s="6" t="s">
        <v>12</v>
      </c>
      <c r="C11" s="2" t="s">
        <v>8</v>
      </c>
      <c r="D11" s="2" t="s">
        <v>8</v>
      </c>
      <c r="E11" s="2" t="s">
        <v>8</v>
      </c>
      <c r="F11" s="2" t="s">
        <v>8</v>
      </c>
      <c r="G11" s="2" t="s">
        <v>8</v>
      </c>
    </row>
    <row r="12" spans="1:9" ht="30">
      <c r="A12" s="5" t="s">
        <v>13</v>
      </c>
      <c r="B12" s="6" t="s">
        <v>14</v>
      </c>
      <c r="C12" s="2" t="s">
        <v>8</v>
      </c>
      <c r="D12" s="2" t="s">
        <v>8</v>
      </c>
      <c r="E12" s="2" t="s">
        <v>8</v>
      </c>
      <c r="F12" s="2" t="s">
        <v>8</v>
      </c>
      <c r="G12" s="2" t="s">
        <v>8</v>
      </c>
    </row>
    <row r="13" spans="1:9" ht="105">
      <c r="A13" s="5" t="s">
        <v>15</v>
      </c>
      <c r="B13" s="6" t="s">
        <v>16</v>
      </c>
      <c r="C13" s="2" t="s">
        <v>8</v>
      </c>
      <c r="D13" s="2" t="s">
        <v>8</v>
      </c>
      <c r="E13" s="2" t="s">
        <v>8</v>
      </c>
      <c r="F13" s="2" t="s">
        <v>8</v>
      </c>
      <c r="G13" s="2" t="s">
        <v>8</v>
      </c>
    </row>
    <row r="14" spans="1:9" ht="30">
      <c r="A14" s="5" t="s">
        <v>17</v>
      </c>
      <c r="B14" s="6" t="s">
        <v>18</v>
      </c>
      <c r="C14" s="2" t="s">
        <v>8</v>
      </c>
      <c r="D14" s="2" t="s">
        <v>8</v>
      </c>
      <c r="E14" s="2" t="s">
        <v>8</v>
      </c>
      <c r="F14" s="2" t="s">
        <v>8</v>
      </c>
      <c r="G14" s="2" t="s">
        <v>8</v>
      </c>
    </row>
    <row r="15" spans="1:9" ht="30">
      <c r="A15" s="5" t="s">
        <v>19</v>
      </c>
      <c r="B15" s="6" t="s">
        <v>20</v>
      </c>
      <c r="C15" s="2" t="s">
        <v>8</v>
      </c>
      <c r="D15" s="2" t="s">
        <v>8</v>
      </c>
      <c r="E15" s="2" t="s">
        <v>8</v>
      </c>
      <c r="F15" s="2" t="s">
        <v>8</v>
      </c>
      <c r="G15" s="2" t="s">
        <v>8</v>
      </c>
    </row>
    <row r="16" spans="1:9">
      <c r="A16" s="5" t="s">
        <v>21</v>
      </c>
      <c r="B16" s="6" t="s">
        <v>22</v>
      </c>
      <c r="C16" s="6"/>
      <c r="D16" s="6"/>
      <c r="E16" s="6"/>
      <c r="F16" s="6"/>
      <c r="G16" s="6"/>
    </row>
    <row r="17" spans="1:7">
      <c r="A17" s="5" t="s">
        <v>23</v>
      </c>
      <c r="B17" s="6" t="s">
        <v>24</v>
      </c>
      <c r="C17" s="2" t="s">
        <v>8</v>
      </c>
      <c r="D17" s="2" t="s">
        <v>8</v>
      </c>
      <c r="E17" s="2" t="s">
        <v>8</v>
      </c>
      <c r="F17" s="2" t="s">
        <v>8</v>
      </c>
      <c r="G17" s="2" t="s">
        <v>8</v>
      </c>
    </row>
    <row r="18" spans="1:7" ht="75">
      <c r="A18" s="71" t="s">
        <v>25</v>
      </c>
      <c r="B18" s="6" t="s">
        <v>26</v>
      </c>
      <c r="C18" s="70" t="s">
        <v>8</v>
      </c>
      <c r="D18" s="70" t="s">
        <v>8</v>
      </c>
      <c r="E18" s="70" t="s">
        <v>8</v>
      </c>
      <c r="F18" s="70" t="s">
        <v>8</v>
      </c>
      <c r="G18" s="70" t="s">
        <v>8</v>
      </c>
    </row>
    <row r="19" spans="1:7">
      <c r="A19" s="71"/>
      <c r="B19" s="6" t="s">
        <v>27</v>
      </c>
      <c r="C19" s="70"/>
      <c r="D19" s="70"/>
      <c r="E19" s="70"/>
      <c r="F19" s="70"/>
      <c r="G19" s="70"/>
    </row>
    <row r="20" spans="1:7">
      <c r="A20" s="5" t="s">
        <v>28</v>
      </c>
      <c r="B20" s="6" t="s">
        <v>29</v>
      </c>
      <c r="C20" s="2" t="s">
        <v>8</v>
      </c>
      <c r="D20" s="2" t="s">
        <v>8</v>
      </c>
      <c r="E20" s="2" t="s">
        <v>8</v>
      </c>
      <c r="F20" s="6"/>
      <c r="G20" s="2" t="s">
        <v>8</v>
      </c>
    </row>
    <row r="21" spans="1:7" ht="30">
      <c r="A21" s="5" t="s">
        <v>30</v>
      </c>
      <c r="B21" s="6" t="s">
        <v>31</v>
      </c>
      <c r="C21" s="2" t="s">
        <v>8</v>
      </c>
      <c r="D21" s="2" t="s">
        <v>8</v>
      </c>
      <c r="E21" s="2" t="s">
        <v>8</v>
      </c>
      <c r="F21" s="2" t="s">
        <v>8</v>
      </c>
      <c r="G21" s="2" t="s">
        <v>8</v>
      </c>
    </row>
    <row r="22" spans="1:7" ht="150">
      <c r="A22" s="5" t="s">
        <v>32</v>
      </c>
      <c r="B22" s="6" t="s">
        <v>33</v>
      </c>
      <c r="C22" s="2" t="s">
        <v>8</v>
      </c>
      <c r="D22" s="2" t="s">
        <v>8</v>
      </c>
      <c r="E22" s="2" t="s">
        <v>8</v>
      </c>
      <c r="F22" s="2" t="s">
        <v>8</v>
      </c>
      <c r="G22" s="2" t="s">
        <v>8</v>
      </c>
    </row>
    <row r="23" spans="1:7" ht="60">
      <c r="A23" s="5" t="s">
        <v>34</v>
      </c>
      <c r="B23" s="6" t="s">
        <v>35</v>
      </c>
      <c r="C23" s="2" t="s">
        <v>8</v>
      </c>
      <c r="D23" s="2" t="s">
        <v>8</v>
      </c>
      <c r="E23" s="2" t="s">
        <v>8</v>
      </c>
      <c r="F23" s="2" t="s">
        <v>8</v>
      </c>
      <c r="G23" s="2" t="s">
        <v>8</v>
      </c>
    </row>
    <row r="24" spans="1:7">
      <c r="A24" s="5" t="s">
        <v>21</v>
      </c>
      <c r="B24" s="6" t="s">
        <v>22</v>
      </c>
      <c r="C24" s="6"/>
      <c r="D24" s="6"/>
      <c r="E24" s="6"/>
      <c r="F24" s="6"/>
      <c r="G24" s="6"/>
    </row>
    <row r="25" spans="1:7">
      <c r="A25" s="5" t="s">
        <v>36</v>
      </c>
      <c r="B25" s="6" t="s">
        <v>37</v>
      </c>
      <c r="C25" s="2" t="s">
        <v>8</v>
      </c>
      <c r="D25" s="2" t="s">
        <v>8</v>
      </c>
      <c r="E25" s="2" t="s">
        <v>8</v>
      </c>
      <c r="F25" s="2" t="s">
        <v>8</v>
      </c>
      <c r="G25" s="2" t="s">
        <v>8</v>
      </c>
    </row>
    <row r="26" spans="1:7" ht="30">
      <c r="A26" s="71" t="s">
        <v>38</v>
      </c>
      <c r="B26" s="6" t="s">
        <v>39</v>
      </c>
      <c r="C26" s="72"/>
      <c r="D26" s="72"/>
      <c r="E26" s="72"/>
      <c r="F26" s="72"/>
      <c r="G26" s="72"/>
    </row>
    <row r="27" spans="1:7" ht="120">
      <c r="A27" s="71"/>
      <c r="B27" s="6" t="s">
        <v>40</v>
      </c>
      <c r="C27" s="72"/>
      <c r="D27" s="72"/>
      <c r="E27" s="72"/>
      <c r="F27" s="72"/>
      <c r="G27" s="72"/>
    </row>
    <row r="28" spans="1:7" ht="60">
      <c r="A28" s="5" t="s">
        <v>41</v>
      </c>
      <c r="B28" s="6" t="s">
        <v>42</v>
      </c>
      <c r="C28" s="6"/>
      <c r="D28" s="6"/>
      <c r="E28" s="6"/>
      <c r="F28" s="6"/>
      <c r="G28" s="6"/>
    </row>
    <row r="29" spans="1:7" ht="60">
      <c r="A29" s="5" t="s">
        <v>43</v>
      </c>
      <c r="B29" s="6" t="s">
        <v>44</v>
      </c>
      <c r="C29" s="2" t="s">
        <v>8</v>
      </c>
      <c r="D29" s="2" t="s">
        <v>8</v>
      </c>
      <c r="E29" s="2" t="s">
        <v>8</v>
      </c>
      <c r="F29" s="2" t="s">
        <v>8</v>
      </c>
      <c r="G29" s="2" t="s">
        <v>8</v>
      </c>
    </row>
    <row r="30" spans="1:7">
      <c r="A30" s="5" t="s">
        <v>21</v>
      </c>
      <c r="B30" s="6" t="s">
        <v>22</v>
      </c>
      <c r="C30" s="6"/>
      <c r="D30" s="6"/>
      <c r="E30" s="6"/>
      <c r="F30" s="6"/>
      <c r="G30" s="6"/>
    </row>
    <row r="31" spans="1:7" ht="30">
      <c r="A31" s="5" t="s">
        <v>45</v>
      </c>
      <c r="B31" s="6" t="s">
        <v>46</v>
      </c>
      <c r="C31" s="2" t="s">
        <v>8</v>
      </c>
      <c r="D31" s="2" t="s">
        <v>8</v>
      </c>
      <c r="E31" s="2" t="s">
        <v>8</v>
      </c>
      <c r="F31" s="2" t="s">
        <v>8</v>
      </c>
      <c r="G31" s="2" t="s">
        <v>8</v>
      </c>
    </row>
    <row r="32" spans="1:7" ht="75">
      <c r="A32" s="5" t="s">
        <v>47</v>
      </c>
      <c r="B32" s="6" t="s">
        <v>48</v>
      </c>
      <c r="C32" s="2" t="s">
        <v>8</v>
      </c>
      <c r="D32" s="2" t="s">
        <v>8</v>
      </c>
      <c r="E32" s="2" t="s">
        <v>8</v>
      </c>
      <c r="F32" s="2" t="s">
        <v>8</v>
      </c>
      <c r="G32" s="2" t="s">
        <v>8</v>
      </c>
    </row>
    <row r="33" spans="1:7">
      <c r="A33" s="71" t="s">
        <v>49</v>
      </c>
      <c r="B33" s="6" t="s">
        <v>50</v>
      </c>
      <c r="C33" s="70" t="s">
        <v>8</v>
      </c>
      <c r="D33" s="70" t="s">
        <v>8</v>
      </c>
      <c r="E33" s="70" t="s">
        <v>8</v>
      </c>
      <c r="F33" s="70" t="s">
        <v>8</v>
      </c>
      <c r="G33" s="70" t="s">
        <v>8</v>
      </c>
    </row>
    <row r="34" spans="1:7">
      <c r="A34" s="71"/>
      <c r="B34" s="6" t="s">
        <v>51</v>
      </c>
      <c r="C34" s="70"/>
      <c r="D34" s="70"/>
      <c r="E34" s="70"/>
      <c r="F34" s="70"/>
      <c r="G34" s="70"/>
    </row>
    <row r="35" spans="1:7" ht="165">
      <c r="A35" s="5" t="s">
        <v>52</v>
      </c>
      <c r="B35" s="6" t="s">
        <v>53</v>
      </c>
      <c r="C35" s="2" t="s">
        <v>8</v>
      </c>
      <c r="D35" s="2" t="s">
        <v>8</v>
      </c>
      <c r="E35" s="2" t="s">
        <v>8</v>
      </c>
      <c r="F35" s="2" t="s">
        <v>8</v>
      </c>
      <c r="G35" s="2" t="s">
        <v>8</v>
      </c>
    </row>
    <row r="36" spans="1:7" ht="45">
      <c r="A36" s="5" t="s">
        <v>54</v>
      </c>
      <c r="B36" s="6" t="s">
        <v>55</v>
      </c>
      <c r="C36" s="2" t="s">
        <v>8</v>
      </c>
      <c r="D36" s="2" t="s">
        <v>8</v>
      </c>
      <c r="E36" s="2" t="s">
        <v>8</v>
      </c>
      <c r="F36" s="2" t="s">
        <v>8</v>
      </c>
      <c r="G36" s="2" t="s">
        <v>8</v>
      </c>
    </row>
    <row r="37" spans="1:7">
      <c r="A37" s="5" t="s">
        <v>21</v>
      </c>
      <c r="B37" s="6" t="s">
        <v>22</v>
      </c>
      <c r="C37" s="6"/>
      <c r="D37" s="6"/>
      <c r="E37" s="6"/>
      <c r="F37" s="6"/>
      <c r="G37" s="6"/>
    </row>
    <row r="38" spans="1:7" ht="45">
      <c r="A38" s="5" t="s">
        <v>56</v>
      </c>
      <c r="B38" s="6" t="s">
        <v>57</v>
      </c>
      <c r="C38" s="2" t="s">
        <v>8</v>
      </c>
      <c r="D38" s="2" t="s">
        <v>8</v>
      </c>
      <c r="E38" s="2" t="s">
        <v>8</v>
      </c>
      <c r="F38" s="2" t="s">
        <v>8</v>
      </c>
      <c r="G38" s="2" t="s">
        <v>8</v>
      </c>
    </row>
    <row r="39" spans="1:7" ht="30">
      <c r="A39" s="5" t="s">
        <v>58</v>
      </c>
      <c r="B39" s="6" t="s">
        <v>59</v>
      </c>
      <c r="C39" s="2" t="s">
        <v>8</v>
      </c>
      <c r="D39" s="2" t="s">
        <v>8</v>
      </c>
      <c r="E39" s="2" t="s">
        <v>8</v>
      </c>
      <c r="F39" s="2" t="s">
        <v>8</v>
      </c>
      <c r="G39" s="2" t="s">
        <v>8</v>
      </c>
    </row>
    <row r="40" spans="1:7">
      <c r="A40" s="71" t="s">
        <v>60</v>
      </c>
      <c r="B40" s="6" t="s">
        <v>50</v>
      </c>
      <c r="C40" s="70" t="s">
        <v>8</v>
      </c>
      <c r="D40" s="70" t="s">
        <v>8</v>
      </c>
      <c r="E40" s="70" t="s">
        <v>8</v>
      </c>
      <c r="F40" s="70" t="s">
        <v>8</v>
      </c>
      <c r="G40" s="70" t="s">
        <v>8</v>
      </c>
    </row>
    <row r="41" spans="1:7">
      <c r="A41" s="71"/>
      <c r="B41" s="6" t="s">
        <v>61</v>
      </c>
      <c r="C41" s="70"/>
      <c r="D41" s="70"/>
      <c r="E41" s="70"/>
      <c r="F41" s="70"/>
      <c r="G41" s="70"/>
    </row>
    <row r="42" spans="1:7" ht="150">
      <c r="A42" s="5" t="s">
        <v>62</v>
      </c>
      <c r="B42" s="6" t="s">
        <v>63</v>
      </c>
      <c r="C42" s="2" t="s">
        <v>8</v>
      </c>
      <c r="D42" s="2" t="s">
        <v>8</v>
      </c>
      <c r="E42" s="2" t="s">
        <v>8</v>
      </c>
      <c r="F42" s="2" t="s">
        <v>8</v>
      </c>
      <c r="G42" s="2" t="s">
        <v>8</v>
      </c>
    </row>
    <row r="43" spans="1:7">
      <c r="A43" s="5" t="s">
        <v>64</v>
      </c>
      <c r="B43" s="6" t="s">
        <v>65</v>
      </c>
      <c r="C43" s="6"/>
      <c r="D43" s="6"/>
      <c r="E43" s="6"/>
      <c r="F43" s="6"/>
      <c r="G43" s="6"/>
    </row>
    <row r="44" spans="1:7">
      <c r="A44" s="5" t="s">
        <v>21</v>
      </c>
      <c r="B44" s="6" t="s">
        <v>22</v>
      </c>
      <c r="C44" s="6"/>
      <c r="D44" s="6"/>
      <c r="E44" s="6"/>
      <c r="F44" s="6"/>
      <c r="G44" s="6"/>
    </row>
    <row r="45" spans="1:7" ht="30">
      <c r="A45" s="5" t="s">
        <v>66</v>
      </c>
      <c r="B45" s="6" t="s">
        <v>67</v>
      </c>
      <c r="C45" s="6"/>
      <c r="D45" s="6"/>
      <c r="E45" s="6"/>
      <c r="F45" s="6"/>
      <c r="G45" s="6"/>
    </row>
    <row r="46" spans="1:7" ht="30">
      <c r="A46" s="5" t="s">
        <v>68</v>
      </c>
      <c r="B46" s="6" t="s">
        <v>69</v>
      </c>
      <c r="C46" s="6"/>
      <c r="D46" s="6"/>
      <c r="E46" s="6"/>
      <c r="F46" s="6"/>
      <c r="G46" s="6"/>
    </row>
    <row r="47" spans="1:7" ht="120">
      <c r="A47" s="5" t="s">
        <v>70</v>
      </c>
      <c r="B47" s="6" t="s">
        <v>71</v>
      </c>
      <c r="C47" s="6"/>
      <c r="D47" s="6"/>
      <c r="E47" s="6"/>
      <c r="F47" s="6"/>
      <c r="G47" s="6"/>
    </row>
    <row r="48" spans="1:7">
      <c r="A48" s="5" t="s">
        <v>72</v>
      </c>
      <c r="B48" s="6" t="s">
        <v>73</v>
      </c>
      <c r="C48" s="2" t="s">
        <v>8</v>
      </c>
      <c r="D48" s="2" t="s">
        <v>8</v>
      </c>
      <c r="E48" s="2" t="s">
        <v>8</v>
      </c>
      <c r="F48" s="2" t="s">
        <v>8</v>
      </c>
      <c r="G48" s="2" t="s">
        <v>8</v>
      </c>
    </row>
    <row r="49" spans="1:64">
      <c r="A49" s="5" t="s">
        <v>21</v>
      </c>
      <c r="B49" s="6" t="s">
        <v>22</v>
      </c>
      <c r="C49" s="6"/>
      <c r="D49" s="6"/>
      <c r="E49" s="6"/>
      <c r="F49" s="6"/>
      <c r="G49" s="6"/>
    </row>
    <row r="50" spans="1:64" ht="30">
      <c r="A50" s="5" t="s">
        <v>74</v>
      </c>
      <c r="B50" s="6" t="s">
        <v>75</v>
      </c>
      <c r="C50" s="6"/>
      <c r="D50" s="6"/>
      <c r="E50" s="6"/>
      <c r="F50" s="6"/>
      <c r="G50" s="6"/>
    </row>
    <row r="51" spans="1:64">
      <c r="A51" s="5" t="s">
        <v>76</v>
      </c>
      <c r="B51" s="6" t="s">
        <v>77</v>
      </c>
      <c r="C51" s="2" t="s">
        <v>8</v>
      </c>
      <c r="D51" s="2" t="s">
        <v>8</v>
      </c>
      <c r="E51" s="2" t="s">
        <v>8</v>
      </c>
      <c r="F51" s="2" t="s">
        <v>8</v>
      </c>
      <c r="G51" s="2" t="s">
        <v>8</v>
      </c>
    </row>
    <row r="52" spans="1:64" ht="30">
      <c r="A52" s="5" t="s">
        <v>78</v>
      </c>
      <c r="B52" s="6" t="s">
        <v>79</v>
      </c>
      <c r="C52" s="2" t="s">
        <v>8</v>
      </c>
      <c r="D52" s="2" t="s">
        <v>8</v>
      </c>
      <c r="E52" s="2" t="s">
        <v>8</v>
      </c>
      <c r="F52" s="2" t="s">
        <v>8</v>
      </c>
      <c r="G52" s="2" t="s">
        <v>8</v>
      </c>
    </row>
    <row r="53" spans="1:64">
      <c r="A53" s="5" t="s">
        <v>21</v>
      </c>
      <c r="B53" s="6" t="s">
        <v>22</v>
      </c>
      <c r="C53" s="6"/>
      <c r="D53" s="6"/>
      <c r="E53" s="6"/>
      <c r="F53" s="6"/>
      <c r="G53" s="6"/>
    </row>
    <row r="56" spans="1:64" ht="18.75">
      <c r="A56" s="73" t="s">
        <v>80</v>
      </c>
      <c r="B56" s="73"/>
      <c r="C56" s="73"/>
      <c r="D56" s="73"/>
      <c r="E56" s="73"/>
      <c r="F56" s="73"/>
      <c r="G56" s="73"/>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row>
  </sheetData>
  <mergeCells count="30">
    <mergeCell ref="E33:E34"/>
    <mergeCell ref="F33:F34"/>
    <mergeCell ref="A56:G56"/>
    <mergeCell ref="A40:A41"/>
    <mergeCell ref="C40:C41"/>
    <mergeCell ref="D40:D41"/>
    <mergeCell ref="E40:E41"/>
    <mergeCell ref="F40:F41"/>
    <mergeCell ref="G40:G41"/>
    <mergeCell ref="G33:G34"/>
    <mergeCell ref="G18:G19"/>
    <mergeCell ref="A26:A27"/>
    <mergeCell ref="C26:C27"/>
    <mergeCell ref="D26:D27"/>
    <mergeCell ref="E26:E27"/>
    <mergeCell ref="F26:F27"/>
    <mergeCell ref="G26:G27"/>
    <mergeCell ref="A18:A19"/>
    <mergeCell ref="C18:C19"/>
    <mergeCell ref="D18:D19"/>
    <mergeCell ref="E18:E19"/>
    <mergeCell ref="F18:F19"/>
    <mergeCell ref="A33:A34"/>
    <mergeCell ref="C33:C34"/>
    <mergeCell ref="D33:D34"/>
    <mergeCell ref="F1:G1"/>
    <mergeCell ref="F2:G2"/>
    <mergeCell ref="G3:I3"/>
    <mergeCell ref="G4:I4"/>
    <mergeCell ref="A6:G6"/>
  </mergeCells>
  <hyperlinks>
    <hyperlink ref="F2" location="sub_1000" display="sub_1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6"/>
  <sheetViews>
    <sheetView tabSelected="1" topLeftCell="A22" workbookViewId="0">
      <selection activeCell="D26" sqref="D26:D27"/>
    </sheetView>
  </sheetViews>
  <sheetFormatPr defaultRowHeight="15"/>
  <cols>
    <col min="1" max="1" width="8.7109375" bestFit="1" customWidth="1"/>
    <col min="2" max="2" width="58.7109375" customWidth="1"/>
    <col min="3" max="3" width="10" customWidth="1"/>
    <col min="4" max="4" width="14.28515625" customWidth="1"/>
    <col min="5" max="5" width="28.140625" customWidth="1"/>
    <col min="6" max="6" width="17.7109375" customWidth="1"/>
    <col min="7" max="7" width="43.42578125" bestFit="1" customWidth="1"/>
    <col min="9" max="9" width="26" customWidth="1"/>
  </cols>
  <sheetData>
    <row r="1" spans="1:9" ht="18.75">
      <c r="F1" s="67" t="s">
        <v>0</v>
      </c>
      <c r="G1" s="67"/>
      <c r="H1" s="9"/>
      <c r="I1" s="9"/>
    </row>
    <row r="2" spans="1:9" ht="56.25" customHeight="1">
      <c r="F2" s="68" t="s">
        <v>1</v>
      </c>
      <c r="G2" s="68"/>
      <c r="H2" s="10"/>
      <c r="I2" s="10"/>
    </row>
    <row r="3" spans="1:9" ht="18.75">
      <c r="G3" s="67"/>
      <c r="H3" s="67"/>
      <c r="I3" s="67"/>
    </row>
    <row r="4" spans="1:9" ht="18.75">
      <c r="G4" s="68"/>
      <c r="H4" s="68"/>
      <c r="I4" s="68"/>
    </row>
    <row r="5" spans="1:9">
      <c r="G5" s="8"/>
    </row>
    <row r="6" spans="1:9" ht="61.5" customHeight="1">
      <c r="A6" s="69" t="s">
        <v>86</v>
      </c>
      <c r="B6" s="69"/>
      <c r="C6" s="69"/>
      <c r="D6" s="69"/>
      <c r="E6" s="69"/>
      <c r="F6" s="69"/>
      <c r="G6" s="69"/>
    </row>
    <row r="8" spans="1:9" ht="105">
      <c r="A8" s="2" t="s">
        <v>2</v>
      </c>
      <c r="B8" s="1" t="s">
        <v>84</v>
      </c>
      <c r="C8" s="2" t="s">
        <v>3</v>
      </c>
      <c r="D8" s="2" t="s">
        <v>4</v>
      </c>
      <c r="E8" s="2" t="s">
        <v>82</v>
      </c>
      <c r="F8" s="2" t="s">
        <v>5</v>
      </c>
      <c r="G8" s="1" t="s">
        <v>83</v>
      </c>
      <c r="I8" s="3"/>
    </row>
    <row r="9" spans="1:9">
      <c r="A9" s="5" t="s">
        <v>6</v>
      </c>
      <c r="B9" s="6" t="s">
        <v>7</v>
      </c>
      <c r="C9" s="2" t="s">
        <v>8</v>
      </c>
      <c r="D9" s="2" t="s">
        <v>8</v>
      </c>
      <c r="E9" s="2" t="s">
        <v>8</v>
      </c>
      <c r="F9" s="2" t="s">
        <v>8</v>
      </c>
      <c r="G9" s="2" t="s">
        <v>8</v>
      </c>
    </row>
    <row r="10" spans="1:9" ht="30">
      <c r="A10" s="5" t="s">
        <v>9</v>
      </c>
      <c r="B10" s="6" t="s">
        <v>10</v>
      </c>
      <c r="C10" s="2" t="s">
        <v>8</v>
      </c>
      <c r="D10" s="2" t="s">
        <v>8</v>
      </c>
      <c r="E10" s="2" t="s">
        <v>8</v>
      </c>
      <c r="F10" s="2" t="s">
        <v>8</v>
      </c>
      <c r="G10" s="2" t="s">
        <v>8</v>
      </c>
    </row>
    <row r="11" spans="1:9" ht="30">
      <c r="A11" s="5" t="s">
        <v>11</v>
      </c>
      <c r="B11" s="6" t="s">
        <v>12</v>
      </c>
      <c r="C11" s="2" t="s">
        <v>8</v>
      </c>
      <c r="D11" s="2" t="s">
        <v>8</v>
      </c>
      <c r="E11" s="2" t="s">
        <v>8</v>
      </c>
      <c r="F11" s="2" t="s">
        <v>8</v>
      </c>
      <c r="G11" s="2" t="s">
        <v>8</v>
      </c>
    </row>
    <row r="12" spans="1:9" ht="30">
      <c r="A12" s="5" t="s">
        <v>13</v>
      </c>
      <c r="B12" s="6" t="s">
        <v>14</v>
      </c>
      <c r="C12" s="2" t="s">
        <v>8</v>
      </c>
      <c r="D12" s="2" t="s">
        <v>8</v>
      </c>
      <c r="E12" s="2" t="s">
        <v>8</v>
      </c>
      <c r="F12" s="2" t="s">
        <v>8</v>
      </c>
      <c r="G12" s="2" t="s">
        <v>8</v>
      </c>
    </row>
    <row r="13" spans="1:9" ht="105">
      <c r="A13" s="5" t="s">
        <v>15</v>
      </c>
      <c r="B13" s="6" t="s">
        <v>16</v>
      </c>
      <c r="C13" s="2" t="s">
        <v>8</v>
      </c>
      <c r="D13" s="2" t="s">
        <v>8</v>
      </c>
      <c r="E13" s="2" t="s">
        <v>8</v>
      </c>
      <c r="F13" s="2" t="s">
        <v>8</v>
      </c>
      <c r="G13" s="2" t="s">
        <v>8</v>
      </c>
    </row>
    <row r="14" spans="1:9" ht="30">
      <c r="A14" s="5" t="s">
        <v>17</v>
      </c>
      <c r="B14" s="6" t="s">
        <v>18</v>
      </c>
      <c r="C14" s="2" t="s">
        <v>8</v>
      </c>
      <c r="D14" s="2" t="s">
        <v>8</v>
      </c>
      <c r="E14" s="2" t="s">
        <v>8</v>
      </c>
      <c r="F14" s="2" t="s">
        <v>8</v>
      </c>
      <c r="G14" s="2" t="s">
        <v>8</v>
      </c>
    </row>
    <row r="15" spans="1:9" ht="30">
      <c r="A15" s="5" t="s">
        <v>19</v>
      </c>
      <c r="B15" s="6" t="s">
        <v>20</v>
      </c>
      <c r="C15" s="2" t="s">
        <v>8</v>
      </c>
      <c r="D15" s="2" t="s">
        <v>8</v>
      </c>
      <c r="E15" s="2" t="s">
        <v>8</v>
      </c>
      <c r="F15" s="2" t="s">
        <v>8</v>
      </c>
      <c r="G15" s="2" t="s">
        <v>8</v>
      </c>
    </row>
    <row r="16" spans="1:9">
      <c r="A16" s="5" t="s">
        <v>21</v>
      </c>
      <c r="B16" s="6" t="s">
        <v>22</v>
      </c>
      <c r="C16" s="6"/>
      <c r="D16" s="6"/>
      <c r="E16" s="6"/>
      <c r="F16" s="6"/>
      <c r="G16" s="6"/>
    </row>
    <row r="17" spans="1:7">
      <c r="A17" s="5" t="s">
        <v>23</v>
      </c>
      <c r="B17" s="6" t="s">
        <v>24</v>
      </c>
      <c r="C17" s="2">
        <v>2021</v>
      </c>
      <c r="D17" s="2">
        <v>10</v>
      </c>
      <c r="E17" s="2">
        <v>1850</v>
      </c>
      <c r="F17" s="2" t="s">
        <v>8</v>
      </c>
      <c r="G17" s="2">
        <v>3671309.52</v>
      </c>
    </row>
    <row r="18" spans="1:7" ht="75">
      <c r="A18" s="71" t="s">
        <v>25</v>
      </c>
      <c r="B18" s="6" t="s">
        <v>26</v>
      </c>
      <c r="C18" s="70" t="s">
        <v>8</v>
      </c>
      <c r="D18" s="70" t="s">
        <v>8</v>
      </c>
      <c r="E18" s="70" t="s">
        <v>8</v>
      </c>
      <c r="F18" s="70" t="s">
        <v>8</v>
      </c>
      <c r="G18" s="70" t="s">
        <v>8</v>
      </c>
    </row>
    <row r="19" spans="1:7">
      <c r="A19" s="71"/>
      <c r="B19" s="6" t="s">
        <v>27</v>
      </c>
      <c r="C19" s="70"/>
      <c r="D19" s="70"/>
      <c r="E19" s="70"/>
      <c r="F19" s="70"/>
      <c r="G19" s="70"/>
    </row>
    <row r="20" spans="1:7">
      <c r="A20" s="5" t="s">
        <v>28</v>
      </c>
      <c r="B20" s="6" t="s">
        <v>29</v>
      </c>
      <c r="C20" s="2" t="s">
        <v>8</v>
      </c>
      <c r="D20" s="2" t="s">
        <v>8</v>
      </c>
      <c r="E20" s="2" t="s">
        <v>8</v>
      </c>
      <c r="F20" s="6"/>
      <c r="G20" s="2" t="s">
        <v>8</v>
      </c>
    </row>
    <row r="21" spans="1:7" ht="30">
      <c r="A21" s="5" t="s">
        <v>30</v>
      </c>
      <c r="B21" s="6" t="s">
        <v>31</v>
      </c>
      <c r="C21" s="2" t="s">
        <v>8</v>
      </c>
      <c r="D21" s="2" t="s">
        <v>8</v>
      </c>
      <c r="E21" s="2" t="s">
        <v>8</v>
      </c>
      <c r="F21" s="2" t="s">
        <v>8</v>
      </c>
      <c r="G21" s="2" t="s">
        <v>8</v>
      </c>
    </row>
    <row r="22" spans="1:7" ht="150">
      <c r="A22" s="5" t="s">
        <v>32</v>
      </c>
      <c r="B22" s="6" t="s">
        <v>33</v>
      </c>
      <c r="C22" s="2" t="s">
        <v>8</v>
      </c>
      <c r="D22" s="2" t="s">
        <v>8</v>
      </c>
      <c r="E22" s="2" t="s">
        <v>8</v>
      </c>
      <c r="F22" s="2" t="s">
        <v>8</v>
      </c>
      <c r="G22" s="2" t="s">
        <v>8</v>
      </c>
    </row>
    <row r="23" spans="1:7" ht="60">
      <c r="A23" s="5" t="s">
        <v>34</v>
      </c>
      <c r="B23" s="6" t="s">
        <v>35</v>
      </c>
      <c r="C23" s="2" t="s">
        <v>8</v>
      </c>
      <c r="D23" s="2" t="s">
        <v>8</v>
      </c>
      <c r="E23" s="2" t="s">
        <v>8</v>
      </c>
      <c r="F23" s="2" t="s">
        <v>8</v>
      </c>
      <c r="G23" s="2" t="s">
        <v>8</v>
      </c>
    </row>
    <row r="24" spans="1:7">
      <c r="A24" s="5" t="s">
        <v>21</v>
      </c>
      <c r="B24" s="6" t="s">
        <v>22</v>
      </c>
      <c r="C24" s="6"/>
      <c r="D24" s="6"/>
      <c r="E24" s="6"/>
      <c r="F24" s="6"/>
      <c r="G24" s="6"/>
    </row>
    <row r="25" spans="1:7">
      <c r="A25" s="5" t="s">
        <v>36</v>
      </c>
      <c r="B25" s="6" t="s">
        <v>37</v>
      </c>
      <c r="C25" s="2">
        <v>2021</v>
      </c>
      <c r="D25" s="2">
        <v>10</v>
      </c>
      <c r="E25" s="2" t="s">
        <v>8</v>
      </c>
      <c r="F25" s="2" t="s">
        <v>8</v>
      </c>
      <c r="G25" s="2">
        <v>1329564.0900000001</v>
      </c>
    </row>
    <row r="26" spans="1:7" ht="30">
      <c r="A26" s="71" t="s">
        <v>38</v>
      </c>
      <c r="B26" s="6" t="s">
        <v>39</v>
      </c>
      <c r="C26" s="72"/>
      <c r="D26" s="72"/>
      <c r="E26" s="72"/>
      <c r="F26" s="72"/>
      <c r="G26" s="72"/>
    </row>
    <row r="27" spans="1:7" ht="120">
      <c r="A27" s="71"/>
      <c r="B27" s="6" t="s">
        <v>40</v>
      </c>
      <c r="C27" s="72"/>
      <c r="D27" s="72"/>
      <c r="E27" s="72"/>
      <c r="F27" s="72"/>
      <c r="G27" s="72"/>
    </row>
    <row r="28" spans="1:7" ht="60">
      <c r="A28" s="5" t="s">
        <v>41</v>
      </c>
      <c r="B28" s="6" t="s">
        <v>42</v>
      </c>
      <c r="C28" s="6"/>
      <c r="D28" s="6"/>
      <c r="E28" s="6"/>
      <c r="F28" s="6"/>
      <c r="G28" s="6"/>
    </row>
    <row r="29" spans="1:7" ht="60">
      <c r="A29" s="5" t="s">
        <v>43</v>
      </c>
      <c r="B29" s="6" t="s">
        <v>44</v>
      </c>
      <c r="C29" s="2" t="s">
        <v>8</v>
      </c>
      <c r="D29" s="2" t="s">
        <v>8</v>
      </c>
      <c r="E29" s="2" t="s">
        <v>8</v>
      </c>
      <c r="F29" s="2" t="s">
        <v>8</v>
      </c>
      <c r="G29" s="2" t="s">
        <v>8</v>
      </c>
    </row>
    <row r="30" spans="1:7">
      <c r="A30" s="5" t="s">
        <v>21</v>
      </c>
      <c r="B30" s="6" t="s">
        <v>22</v>
      </c>
      <c r="C30" s="6"/>
      <c r="D30" s="6"/>
      <c r="E30" s="6"/>
      <c r="F30" s="6"/>
      <c r="G30" s="6"/>
    </row>
    <row r="31" spans="1:7" ht="30">
      <c r="A31" s="5" t="s">
        <v>45</v>
      </c>
      <c r="B31" s="6" t="s">
        <v>46</v>
      </c>
      <c r="C31" s="2" t="s">
        <v>8</v>
      </c>
      <c r="D31" s="2" t="s">
        <v>8</v>
      </c>
      <c r="E31" s="2" t="s">
        <v>8</v>
      </c>
      <c r="F31" s="2" t="s">
        <v>8</v>
      </c>
      <c r="G31" s="2" t="s">
        <v>8</v>
      </c>
    </row>
    <row r="32" spans="1:7" ht="75">
      <c r="A32" s="5" t="s">
        <v>47</v>
      </c>
      <c r="B32" s="6" t="s">
        <v>48</v>
      </c>
      <c r="C32" s="2" t="s">
        <v>8</v>
      </c>
      <c r="D32" s="2" t="s">
        <v>8</v>
      </c>
      <c r="E32" s="2" t="s">
        <v>8</v>
      </c>
      <c r="F32" s="2" t="s">
        <v>8</v>
      </c>
      <c r="G32" s="2" t="s">
        <v>8</v>
      </c>
    </row>
    <row r="33" spans="1:7">
      <c r="A33" s="71" t="s">
        <v>49</v>
      </c>
      <c r="B33" s="6" t="s">
        <v>50</v>
      </c>
      <c r="C33" s="70" t="s">
        <v>8</v>
      </c>
      <c r="D33" s="70" t="s">
        <v>8</v>
      </c>
      <c r="E33" s="70" t="s">
        <v>8</v>
      </c>
      <c r="F33" s="70" t="s">
        <v>8</v>
      </c>
      <c r="G33" s="70" t="s">
        <v>8</v>
      </c>
    </row>
    <row r="34" spans="1:7">
      <c r="A34" s="71"/>
      <c r="B34" s="6" t="s">
        <v>51</v>
      </c>
      <c r="C34" s="70"/>
      <c r="D34" s="70"/>
      <c r="E34" s="70"/>
      <c r="F34" s="70"/>
      <c r="G34" s="70"/>
    </row>
    <row r="35" spans="1:7" ht="165">
      <c r="A35" s="5" t="s">
        <v>52</v>
      </c>
      <c r="B35" s="6" t="s">
        <v>53</v>
      </c>
      <c r="C35" s="2" t="s">
        <v>8</v>
      </c>
      <c r="D35" s="2" t="s">
        <v>8</v>
      </c>
      <c r="E35" s="2" t="s">
        <v>8</v>
      </c>
      <c r="F35" s="2" t="s">
        <v>8</v>
      </c>
      <c r="G35" s="2" t="s">
        <v>8</v>
      </c>
    </row>
    <row r="36" spans="1:7" ht="45">
      <c r="A36" s="5" t="s">
        <v>54</v>
      </c>
      <c r="B36" s="6" t="s">
        <v>55</v>
      </c>
      <c r="C36" s="2" t="s">
        <v>8</v>
      </c>
      <c r="D36" s="2" t="s">
        <v>8</v>
      </c>
      <c r="E36" s="2" t="s">
        <v>8</v>
      </c>
      <c r="F36" s="2" t="s">
        <v>8</v>
      </c>
      <c r="G36" s="2" t="s">
        <v>8</v>
      </c>
    </row>
    <row r="37" spans="1:7">
      <c r="A37" s="5" t="s">
        <v>21</v>
      </c>
      <c r="B37" s="6" t="s">
        <v>22</v>
      </c>
      <c r="C37" s="6"/>
      <c r="D37" s="6"/>
      <c r="E37" s="6"/>
      <c r="F37" s="6"/>
      <c r="G37" s="6"/>
    </row>
    <row r="38" spans="1:7" ht="45">
      <c r="A38" s="5" t="s">
        <v>56</v>
      </c>
      <c r="B38" s="6" t="s">
        <v>57</v>
      </c>
      <c r="C38" s="2" t="s">
        <v>8</v>
      </c>
      <c r="D38" s="2" t="s">
        <v>8</v>
      </c>
      <c r="E38" s="2" t="s">
        <v>8</v>
      </c>
      <c r="F38" s="2" t="s">
        <v>8</v>
      </c>
      <c r="G38" s="2" t="s">
        <v>8</v>
      </c>
    </row>
    <row r="39" spans="1:7" ht="30">
      <c r="A39" s="5" t="s">
        <v>58</v>
      </c>
      <c r="B39" s="6" t="s">
        <v>59</v>
      </c>
      <c r="C39" s="2" t="s">
        <v>8</v>
      </c>
      <c r="D39" s="2" t="s">
        <v>8</v>
      </c>
      <c r="E39" s="2" t="s">
        <v>8</v>
      </c>
      <c r="F39" s="2" t="s">
        <v>8</v>
      </c>
      <c r="G39" s="2" t="s">
        <v>8</v>
      </c>
    </row>
    <row r="40" spans="1:7">
      <c r="A40" s="71" t="s">
        <v>60</v>
      </c>
      <c r="B40" s="6" t="s">
        <v>50</v>
      </c>
      <c r="C40" s="70" t="s">
        <v>8</v>
      </c>
      <c r="D40" s="70" t="s">
        <v>8</v>
      </c>
      <c r="E40" s="70" t="s">
        <v>8</v>
      </c>
      <c r="F40" s="70" t="s">
        <v>8</v>
      </c>
      <c r="G40" s="70" t="s">
        <v>8</v>
      </c>
    </row>
    <row r="41" spans="1:7">
      <c r="A41" s="71"/>
      <c r="B41" s="6" t="s">
        <v>61</v>
      </c>
      <c r="C41" s="70"/>
      <c r="D41" s="70"/>
      <c r="E41" s="70"/>
      <c r="F41" s="70"/>
      <c r="G41" s="70"/>
    </row>
    <row r="42" spans="1:7" ht="150">
      <c r="A42" s="5" t="s">
        <v>62</v>
      </c>
      <c r="B42" s="6" t="s">
        <v>63</v>
      </c>
      <c r="C42" s="2" t="s">
        <v>8</v>
      </c>
      <c r="D42" s="2" t="s">
        <v>8</v>
      </c>
      <c r="E42" s="2" t="s">
        <v>8</v>
      </c>
      <c r="F42" s="2" t="s">
        <v>8</v>
      </c>
      <c r="G42" s="2" t="s">
        <v>8</v>
      </c>
    </row>
    <row r="43" spans="1:7">
      <c r="A43" s="5" t="s">
        <v>64</v>
      </c>
      <c r="B43" s="6" t="s">
        <v>65</v>
      </c>
      <c r="C43" s="6"/>
      <c r="D43" s="6"/>
      <c r="E43" s="6"/>
      <c r="F43" s="6"/>
      <c r="G43" s="6"/>
    </row>
    <row r="44" spans="1:7">
      <c r="A44" s="5" t="s">
        <v>21</v>
      </c>
      <c r="B44" s="6" t="s">
        <v>22</v>
      </c>
      <c r="C44" s="6"/>
      <c r="D44" s="6"/>
      <c r="E44" s="6"/>
      <c r="F44" s="6"/>
      <c r="G44" s="6"/>
    </row>
    <row r="45" spans="1:7" ht="30">
      <c r="A45" s="5" t="s">
        <v>66</v>
      </c>
      <c r="B45" s="6" t="s">
        <v>67</v>
      </c>
      <c r="C45" s="6"/>
      <c r="D45" s="6"/>
      <c r="E45" s="6"/>
      <c r="F45" s="6"/>
      <c r="G45" s="6"/>
    </row>
    <row r="46" spans="1:7" ht="30">
      <c r="A46" s="5" t="s">
        <v>68</v>
      </c>
      <c r="B46" s="6" t="s">
        <v>69</v>
      </c>
      <c r="C46" s="6"/>
      <c r="D46" s="6"/>
      <c r="E46" s="6"/>
      <c r="F46" s="6"/>
      <c r="G46" s="6"/>
    </row>
    <row r="47" spans="1:7" ht="120">
      <c r="A47" s="5" t="s">
        <v>70</v>
      </c>
      <c r="B47" s="6" t="s">
        <v>71</v>
      </c>
      <c r="C47" s="6"/>
      <c r="D47" s="6"/>
      <c r="E47" s="6"/>
      <c r="F47" s="6"/>
      <c r="G47" s="6"/>
    </row>
    <row r="48" spans="1:7">
      <c r="A48" s="5" t="s">
        <v>72</v>
      </c>
      <c r="B48" s="6" t="s">
        <v>73</v>
      </c>
      <c r="C48" s="2" t="s">
        <v>8</v>
      </c>
      <c r="D48" s="2" t="s">
        <v>8</v>
      </c>
      <c r="E48" s="2" t="s">
        <v>8</v>
      </c>
      <c r="F48" s="2" t="s">
        <v>8</v>
      </c>
      <c r="G48" s="2" t="s">
        <v>8</v>
      </c>
    </row>
    <row r="49" spans="1:64">
      <c r="A49" s="5" t="s">
        <v>21</v>
      </c>
      <c r="B49" s="6" t="s">
        <v>22</v>
      </c>
      <c r="C49" s="6"/>
      <c r="D49" s="6"/>
      <c r="E49" s="6"/>
      <c r="F49" s="6"/>
      <c r="G49" s="6"/>
    </row>
    <row r="50" spans="1:64" ht="30">
      <c r="A50" s="5" t="s">
        <v>74</v>
      </c>
      <c r="B50" s="6" t="s">
        <v>75</v>
      </c>
      <c r="C50" s="6"/>
      <c r="D50" s="6"/>
      <c r="E50" s="6"/>
      <c r="F50" s="6"/>
      <c r="G50" s="6"/>
    </row>
    <row r="51" spans="1:64">
      <c r="A51" s="5" t="s">
        <v>76</v>
      </c>
      <c r="B51" s="6" t="s">
        <v>77</v>
      </c>
      <c r="C51" s="2" t="s">
        <v>8</v>
      </c>
      <c r="D51" s="2" t="s">
        <v>8</v>
      </c>
      <c r="E51" s="2" t="s">
        <v>8</v>
      </c>
      <c r="F51" s="2" t="s">
        <v>8</v>
      </c>
      <c r="G51" s="2" t="s">
        <v>8</v>
      </c>
    </row>
    <row r="52" spans="1:64" ht="30">
      <c r="A52" s="5" t="s">
        <v>78</v>
      </c>
      <c r="B52" s="6" t="s">
        <v>79</v>
      </c>
      <c r="C52" s="2" t="s">
        <v>8</v>
      </c>
      <c r="D52" s="2" t="s">
        <v>8</v>
      </c>
      <c r="E52" s="2" t="s">
        <v>8</v>
      </c>
      <c r="F52" s="2" t="s">
        <v>8</v>
      </c>
      <c r="G52" s="2" t="s">
        <v>8</v>
      </c>
    </row>
    <row r="53" spans="1:64">
      <c r="A53" s="5" t="s">
        <v>21</v>
      </c>
      <c r="B53" s="6" t="s">
        <v>22</v>
      </c>
      <c r="C53" s="6"/>
      <c r="D53" s="6"/>
      <c r="E53" s="6"/>
      <c r="F53" s="6"/>
      <c r="G53" s="6"/>
    </row>
    <row r="56" spans="1:64" ht="18.75">
      <c r="A56" s="73" t="s">
        <v>80</v>
      </c>
      <c r="B56" s="73"/>
      <c r="C56" s="73"/>
      <c r="D56" s="73"/>
      <c r="E56" s="73"/>
      <c r="F56" s="73"/>
      <c r="G56" s="73"/>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row>
  </sheetData>
  <mergeCells count="30">
    <mergeCell ref="E33:E34"/>
    <mergeCell ref="F33:F34"/>
    <mergeCell ref="A56:G56"/>
    <mergeCell ref="A40:A41"/>
    <mergeCell ref="C40:C41"/>
    <mergeCell ref="D40:D41"/>
    <mergeCell ref="E40:E41"/>
    <mergeCell ref="F40:F41"/>
    <mergeCell ref="G40:G41"/>
    <mergeCell ref="G33:G34"/>
    <mergeCell ref="G18:G19"/>
    <mergeCell ref="A26:A27"/>
    <mergeCell ref="C26:C27"/>
    <mergeCell ref="D26:D27"/>
    <mergeCell ref="E26:E27"/>
    <mergeCell ref="F26:F27"/>
    <mergeCell ref="G26:G27"/>
    <mergeCell ref="A18:A19"/>
    <mergeCell ref="C18:C19"/>
    <mergeCell ref="D18:D19"/>
    <mergeCell ref="E18:E19"/>
    <mergeCell ref="F18:F19"/>
    <mergeCell ref="A33:A34"/>
    <mergeCell ref="C33:C34"/>
    <mergeCell ref="D33:D34"/>
    <mergeCell ref="F1:G1"/>
    <mergeCell ref="F2:G2"/>
    <mergeCell ref="G3:I3"/>
    <mergeCell ref="G4:I4"/>
    <mergeCell ref="A6:G6"/>
  </mergeCells>
  <hyperlinks>
    <hyperlink ref="F2" location="sub_1000" display="sub_1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6"/>
  <sheetViews>
    <sheetView zoomScale="70" zoomScaleNormal="70" workbookViewId="0">
      <selection activeCell="J13" sqref="J13"/>
    </sheetView>
  </sheetViews>
  <sheetFormatPr defaultRowHeight="15"/>
  <cols>
    <col min="1" max="1" width="8.7109375" bestFit="1" customWidth="1"/>
    <col min="2" max="2" width="58.7109375" customWidth="1"/>
    <col min="3" max="3" width="10" customWidth="1"/>
    <col min="4" max="4" width="14.28515625" customWidth="1"/>
    <col min="5" max="5" width="28.140625" customWidth="1"/>
    <col min="6" max="6" width="17.7109375" customWidth="1"/>
    <col min="7" max="7" width="43.42578125" bestFit="1" customWidth="1"/>
    <col min="9" max="9" width="26" customWidth="1"/>
  </cols>
  <sheetData>
    <row r="1" spans="1:9" ht="18.75">
      <c r="F1" s="67" t="s">
        <v>0</v>
      </c>
      <c r="G1" s="67"/>
      <c r="H1" s="9"/>
      <c r="I1" s="9"/>
    </row>
    <row r="2" spans="1:9" ht="56.25" customHeight="1">
      <c r="F2" s="68" t="s">
        <v>1</v>
      </c>
      <c r="G2" s="68"/>
      <c r="H2" s="10"/>
      <c r="I2" s="10"/>
    </row>
    <row r="3" spans="1:9" ht="18.75">
      <c r="G3" s="67"/>
      <c r="H3" s="67"/>
      <c r="I3" s="67"/>
    </row>
    <row r="4" spans="1:9" ht="18.75">
      <c r="G4" s="68"/>
      <c r="H4" s="68"/>
      <c r="I4" s="68"/>
    </row>
    <row r="5" spans="1:9">
      <c r="G5" s="8"/>
    </row>
    <row r="6" spans="1:9" ht="61.5" customHeight="1">
      <c r="A6" s="69" t="s">
        <v>85</v>
      </c>
      <c r="B6" s="69"/>
      <c r="C6" s="69"/>
      <c r="D6" s="69"/>
      <c r="E6" s="69"/>
      <c r="F6" s="69"/>
      <c r="G6" s="69"/>
    </row>
    <row r="8" spans="1:9" ht="105">
      <c r="A8" s="2" t="s">
        <v>2</v>
      </c>
      <c r="B8" s="1" t="s">
        <v>84</v>
      </c>
      <c r="C8" s="2" t="s">
        <v>3</v>
      </c>
      <c r="D8" s="2" t="s">
        <v>4</v>
      </c>
      <c r="E8" s="2" t="s">
        <v>82</v>
      </c>
      <c r="F8" s="2" t="s">
        <v>5</v>
      </c>
      <c r="G8" s="1" t="s">
        <v>83</v>
      </c>
      <c r="I8" s="3"/>
    </row>
    <row r="9" spans="1:9">
      <c r="A9" s="5" t="s">
        <v>6</v>
      </c>
      <c r="B9" s="6" t="s">
        <v>7</v>
      </c>
      <c r="C9" s="2" t="s">
        <v>8</v>
      </c>
      <c r="D9" s="2" t="s">
        <v>8</v>
      </c>
      <c r="E9" s="2" t="s">
        <v>8</v>
      </c>
      <c r="F9" s="2" t="s">
        <v>8</v>
      </c>
      <c r="G9" s="2" t="s">
        <v>8</v>
      </c>
    </row>
    <row r="10" spans="1:9" ht="30">
      <c r="A10" s="5" t="s">
        <v>9</v>
      </c>
      <c r="B10" s="6" t="s">
        <v>10</v>
      </c>
      <c r="C10" s="2" t="s">
        <v>8</v>
      </c>
      <c r="D10" s="2" t="s">
        <v>8</v>
      </c>
      <c r="E10" s="2" t="s">
        <v>8</v>
      </c>
      <c r="F10" s="2" t="s">
        <v>8</v>
      </c>
      <c r="G10" s="2" t="s">
        <v>8</v>
      </c>
    </row>
    <row r="11" spans="1:9" ht="30">
      <c r="A11" s="5" t="s">
        <v>11</v>
      </c>
      <c r="B11" s="6" t="s">
        <v>12</v>
      </c>
      <c r="C11" s="2" t="s">
        <v>8</v>
      </c>
      <c r="D11" s="2" t="s">
        <v>8</v>
      </c>
      <c r="E11" s="2" t="s">
        <v>8</v>
      </c>
      <c r="F11" s="2" t="s">
        <v>8</v>
      </c>
      <c r="G11" s="2" t="s">
        <v>8</v>
      </c>
    </row>
    <row r="12" spans="1:9" ht="30">
      <c r="A12" s="5" t="s">
        <v>13</v>
      </c>
      <c r="B12" s="6" t="s">
        <v>14</v>
      </c>
      <c r="C12" s="2" t="s">
        <v>8</v>
      </c>
      <c r="D12" s="2" t="s">
        <v>8</v>
      </c>
      <c r="E12" s="2" t="s">
        <v>8</v>
      </c>
      <c r="F12" s="2" t="s">
        <v>8</v>
      </c>
      <c r="G12" s="2" t="s">
        <v>8</v>
      </c>
    </row>
    <row r="13" spans="1:9" ht="105">
      <c r="A13" s="5" t="s">
        <v>15</v>
      </c>
      <c r="B13" s="6" t="s">
        <v>16</v>
      </c>
      <c r="C13" s="2" t="s">
        <v>8</v>
      </c>
      <c r="D13" s="2" t="s">
        <v>8</v>
      </c>
      <c r="E13" s="2" t="s">
        <v>8</v>
      </c>
      <c r="F13" s="2" t="s">
        <v>8</v>
      </c>
      <c r="G13" s="2" t="s">
        <v>8</v>
      </c>
    </row>
    <row r="14" spans="1:9" ht="30">
      <c r="A14" s="5" t="s">
        <v>17</v>
      </c>
      <c r="B14" s="6" t="s">
        <v>18</v>
      </c>
      <c r="C14" s="2" t="s">
        <v>8</v>
      </c>
      <c r="D14" s="2" t="s">
        <v>8</v>
      </c>
      <c r="E14" s="2" t="s">
        <v>8</v>
      </c>
      <c r="F14" s="2" t="s">
        <v>8</v>
      </c>
      <c r="G14" s="2" t="s">
        <v>8</v>
      </c>
    </row>
    <row r="15" spans="1:9" ht="30">
      <c r="A15" s="5" t="s">
        <v>19</v>
      </c>
      <c r="B15" s="6" t="s">
        <v>20</v>
      </c>
      <c r="C15" s="2" t="s">
        <v>8</v>
      </c>
      <c r="D15" s="2" t="s">
        <v>8</v>
      </c>
      <c r="E15" s="2" t="s">
        <v>8</v>
      </c>
      <c r="F15" s="2" t="s">
        <v>8</v>
      </c>
      <c r="G15" s="2" t="s">
        <v>8</v>
      </c>
    </row>
    <row r="16" spans="1:9">
      <c r="A16" s="5" t="s">
        <v>21</v>
      </c>
      <c r="B16" s="6" t="s">
        <v>22</v>
      </c>
      <c r="C16" s="6"/>
      <c r="D16" s="6"/>
      <c r="E16" s="6"/>
      <c r="F16" s="6"/>
      <c r="G16" s="6"/>
    </row>
    <row r="17" spans="1:7">
      <c r="A17" s="5" t="s">
        <v>23</v>
      </c>
      <c r="B17" s="6" t="s">
        <v>24</v>
      </c>
      <c r="C17" s="2" t="s">
        <v>8</v>
      </c>
      <c r="D17" s="2" t="s">
        <v>8</v>
      </c>
      <c r="E17" s="2" t="s">
        <v>8</v>
      </c>
      <c r="F17" s="2" t="s">
        <v>8</v>
      </c>
      <c r="G17" s="2" t="s">
        <v>8</v>
      </c>
    </row>
    <row r="18" spans="1:7" ht="75">
      <c r="A18" s="71" t="s">
        <v>25</v>
      </c>
      <c r="B18" s="6" t="s">
        <v>26</v>
      </c>
      <c r="C18" s="70" t="s">
        <v>8</v>
      </c>
      <c r="D18" s="70" t="s">
        <v>8</v>
      </c>
      <c r="E18" s="70" t="s">
        <v>8</v>
      </c>
      <c r="F18" s="70" t="s">
        <v>8</v>
      </c>
      <c r="G18" s="70" t="s">
        <v>8</v>
      </c>
    </row>
    <row r="19" spans="1:7">
      <c r="A19" s="71"/>
      <c r="B19" s="6" t="s">
        <v>27</v>
      </c>
      <c r="C19" s="70"/>
      <c r="D19" s="70"/>
      <c r="E19" s="70"/>
      <c r="F19" s="70"/>
      <c r="G19" s="70"/>
    </row>
    <row r="20" spans="1:7">
      <c r="A20" s="5" t="s">
        <v>28</v>
      </c>
      <c r="B20" s="6" t="s">
        <v>29</v>
      </c>
      <c r="C20" s="2" t="s">
        <v>8</v>
      </c>
      <c r="D20" s="2" t="s">
        <v>8</v>
      </c>
      <c r="E20" s="2" t="s">
        <v>8</v>
      </c>
      <c r="F20" s="6"/>
      <c r="G20" s="2" t="s">
        <v>8</v>
      </c>
    </row>
    <row r="21" spans="1:7" ht="30">
      <c r="A21" s="5" t="s">
        <v>30</v>
      </c>
      <c r="B21" s="6" t="s">
        <v>31</v>
      </c>
      <c r="C21" s="2" t="s">
        <v>8</v>
      </c>
      <c r="D21" s="2" t="s">
        <v>8</v>
      </c>
      <c r="E21" s="2" t="s">
        <v>8</v>
      </c>
      <c r="F21" s="2" t="s">
        <v>8</v>
      </c>
      <c r="G21" s="2" t="s">
        <v>8</v>
      </c>
    </row>
    <row r="22" spans="1:7" ht="150">
      <c r="A22" s="5" t="s">
        <v>32</v>
      </c>
      <c r="B22" s="6" t="s">
        <v>33</v>
      </c>
      <c r="C22" s="2" t="s">
        <v>8</v>
      </c>
      <c r="D22" s="2" t="s">
        <v>8</v>
      </c>
      <c r="E22" s="2" t="s">
        <v>8</v>
      </c>
      <c r="F22" s="2" t="s">
        <v>8</v>
      </c>
      <c r="G22" s="2" t="s">
        <v>8</v>
      </c>
    </row>
    <row r="23" spans="1:7" ht="60">
      <c r="A23" s="5" t="s">
        <v>34</v>
      </c>
      <c r="B23" s="6" t="s">
        <v>35</v>
      </c>
      <c r="C23" s="2" t="s">
        <v>8</v>
      </c>
      <c r="D23" s="2" t="s">
        <v>8</v>
      </c>
      <c r="E23" s="2" t="s">
        <v>8</v>
      </c>
      <c r="F23" s="2" t="s">
        <v>8</v>
      </c>
      <c r="G23" s="2" t="s">
        <v>8</v>
      </c>
    </row>
    <row r="24" spans="1:7">
      <c r="A24" s="5" t="s">
        <v>21</v>
      </c>
      <c r="B24" s="6" t="s">
        <v>22</v>
      </c>
      <c r="C24" s="6"/>
      <c r="D24" s="6"/>
      <c r="E24" s="6"/>
      <c r="F24" s="6"/>
      <c r="G24" s="6"/>
    </row>
    <row r="25" spans="1:7">
      <c r="A25" s="5" t="s">
        <v>36</v>
      </c>
      <c r="B25" s="6" t="s">
        <v>37</v>
      </c>
      <c r="C25" s="2" t="s">
        <v>8</v>
      </c>
      <c r="D25" s="2" t="s">
        <v>8</v>
      </c>
      <c r="E25" s="2" t="s">
        <v>8</v>
      </c>
      <c r="F25" s="2" t="s">
        <v>8</v>
      </c>
      <c r="G25" s="2" t="s">
        <v>8</v>
      </c>
    </row>
    <row r="26" spans="1:7" ht="30">
      <c r="A26" s="71" t="s">
        <v>38</v>
      </c>
      <c r="B26" s="6" t="s">
        <v>39</v>
      </c>
      <c r="C26" s="72"/>
      <c r="D26" s="72"/>
      <c r="E26" s="72"/>
      <c r="F26" s="72"/>
      <c r="G26" s="72"/>
    </row>
    <row r="27" spans="1:7" ht="120">
      <c r="A27" s="71"/>
      <c r="B27" s="6" t="s">
        <v>40</v>
      </c>
      <c r="C27" s="72"/>
      <c r="D27" s="72"/>
      <c r="E27" s="72"/>
      <c r="F27" s="72"/>
      <c r="G27" s="72"/>
    </row>
    <row r="28" spans="1:7" ht="60">
      <c r="A28" s="5" t="s">
        <v>41</v>
      </c>
      <c r="B28" s="6" t="s">
        <v>42</v>
      </c>
      <c r="C28" s="6"/>
      <c r="D28" s="6"/>
      <c r="E28" s="6"/>
      <c r="F28" s="6"/>
      <c r="G28" s="6"/>
    </row>
    <row r="29" spans="1:7" ht="60">
      <c r="A29" s="5" t="s">
        <v>43</v>
      </c>
      <c r="B29" s="6" t="s">
        <v>44</v>
      </c>
      <c r="C29" s="2" t="s">
        <v>8</v>
      </c>
      <c r="D29" s="2" t="s">
        <v>8</v>
      </c>
      <c r="E29" s="2" t="s">
        <v>8</v>
      </c>
      <c r="F29" s="2" t="s">
        <v>8</v>
      </c>
      <c r="G29" s="2" t="s">
        <v>8</v>
      </c>
    </row>
    <row r="30" spans="1:7">
      <c r="A30" s="5" t="s">
        <v>21</v>
      </c>
      <c r="B30" s="6" t="s">
        <v>22</v>
      </c>
      <c r="C30" s="6"/>
      <c r="D30" s="6"/>
      <c r="E30" s="6"/>
      <c r="F30" s="6"/>
      <c r="G30" s="6"/>
    </row>
    <row r="31" spans="1:7" ht="30">
      <c r="A31" s="5" t="s">
        <v>45</v>
      </c>
      <c r="B31" s="6" t="s">
        <v>46</v>
      </c>
      <c r="C31" s="2" t="s">
        <v>8</v>
      </c>
      <c r="D31" s="2" t="s">
        <v>8</v>
      </c>
      <c r="E31" s="2" t="s">
        <v>8</v>
      </c>
      <c r="F31" s="2" t="s">
        <v>8</v>
      </c>
      <c r="G31" s="2" t="s">
        <v>8</v>
      </c>
    </row>
    <row r="32" spans="1:7" ht="75">
      <c r="A32" s="5" t="s">
        <v>47</v>
      </c>
      <c r="B32" s="6" t="s">
        <v>48</v>
      </c>
      <c r="C32" s="2" t="s">
        <v>8</v>
      </c>
      <c r="D32" s="2" t="s">
        <v>8</v>
      </c>
      <c r="E32" s="2" t="s">
        <v>8</v>
      </c>
      <c r="F32" s="2" t="s">
        <v>8</v>
      </c>
      <c r="G32" s="2" t="s">
        <v>8</v>
      </c>
    </row>
    <row r="33" spans="1:7">
      <c r="A33" s="71" t="s">
        <v>49</v>
      </c>
      <c r="B33" s="6" t="s">
        <v>50</v>
      </c>
      <c r="C33" s="70" t="s">
        <v>8</v>
      </c>
      <c r="D33" s="70" t="s">
        <v>8</v>
      </c>
      <c r="E33" s="70" t="s">
        <v>8</v>
      </c>
      <c r="F33" s="70" t="s">
        <v>8</v>
      </c>
      <c r="G33" s="70" t="s">
        <v>8</v>
      </c>
    </row>
    <row r="34" spans="1:7">
      <c r="A34" s="71"/>
      <c r="B34" s="6" t="s">
        <v>51</v>
      </c>
      <c r="C34" s="70"/>
      <c r="D34" s="70"/>
      <c r="E34" s="70"/>
      <c r="F34" s="70"/>
      <c r="G34" s="70"/>
    </row>
    <row r="35" spans="1:7" ht="165">
      <c r="A35" s="5" t="s">
        <v>52</v>
      </c>
      <c r="B35" s="6" t="s">
        <v>53</v>
      </c>
      <c r="C35" s="2" t="s">
        <v>8</v>
      </c>
      <c r="D35" s="2" t="s">
        <v>8</v>
      </c>
      <c r="E35" s="2" t="s">
        <v>8</v>
      </c>
      <c r="F35" s="2" t="s">
        <v>8</v>
      </c>
      <c r="G35" s="2" t="s">
        <v>8</v>
      </c>
    </row>
    <row r="36" spans="1:7" ht="45">
      <c r="A36" s="5" t="s">
        <v>54</v>
      </c>
      <c r="B36" s="6" t="s">
        <v>55</v>
      </c>
      <c r="C36" s="2" t="s">
        <v>8</v>
      </c>
      <c r="D36" s="2" t="s">
        <v>8</v>
      </c>
      <c r="E36" s="2" t="s">
        <v>8</v>
      </c>
      <c r="F36" s="2" t="s">
        <v>8</v>
      </c>
      <c r="G36" s="2" t="s">
        <v>8</v>
      </c>
    </row>
    <row r="37" spans="1:7">
      <c r="A37" s="5" t="s">
        <v>21</v>
      </c>
      <c r="B37" s="6" t="s">
        <v>22</v>
      </c>
      <c r="C37" s="6"/>
      <c r="D37" s="6"/>
      <c r="E37" s="6"/>
      <c r="F37" s="6"/>
      <c r="G37" s="6"/>
    </row>
    <row r="38" spans="1:7" ht="45">
      <c r="A38" s="5" t="s">
        <v>56</v>
      </c>
      <c r="B38" s="6" t="s">
        <v>57</v>
      </c>
      <c r="C38" s="2" t="s">
        <v>8</v>
      </c>
      <c r="D38" s="2" t="s">
        <v>8</v>
      </c>
      <c r="E38" s="2" t="s">
        <v>8</v>
      </c>
      <c r="F38" s="2" t="s">
        <v>8</v>
      </c>
      <c r="G38" s="2" t="s">
        <v>8</v>
      </c>
    </row>
    <row r="39" spans="1:7" ht="30">
      <c r="A39" s="5" t="s">
        <v>58</v>
      </c>
      <c r="B39" s="6" t="s">
        <v>59</v>
      </c>
      <c r="C39" s="2" t="s">
        <v>8</v>
      </c>
      <c r="D39" s="2" t="s">
        <v>8</v>
      </c>
      <c r="E39" s="2" t="s">
        <v>8</v>
      </c>
      <c r="F39" s="2" t="s">
        <v>8</v>
      </c>
      <c r="G39" s="2" t="s">
        <v>8</v>
      </c>
    </row>
    <row r="40" spans="1:7">
      <c r="A40" s="71" t="s">
        <v>60</v>
      </c>
      <c r="B40" s="6" t="s">
        <v>50</v>
      </c>
      <c r="C40" s="70" t="s">
        <v>8</v>
      </c>
      <c r="D40" s="70" t="s">
        <v>8</v>
      </c>
      <c r="E40" s="70" t="s">
        <v>8</v>
      </c>
      <c r="F40" s="70" t="s">
        <v>8</v>
      </c>
      <c r="G40" s="70" t="s">
        <v>8</v>
      </c>
    </row>
    <row r="41" spans="1:7">
      <c r="A41" s="71"/>
      <c r="B41" s="6" t="s">
        <v>61</v>
      </c>
      <c r="C41" s="70"/>
      <c r="D41" s="70"/>
      <c r="E41" s="70"/>
      <c r="F41" s="70"/>
      <c r="G41" s="70"/>
    </row>
    <row r="42" spans="1:7" ht="150">
      <c r="A42" s="5" t="s">
        <v>62</v>
      </c>
      <c r="B42" s="6" t="s">
        <v>63</v>
      </c>
      <c r="C42" s="2" t="s">
        <v>8</v>
      </c>
      <c r="D42" s="2" t="s">
        <v>8</v>
      </c>
      <c r="E42" s="2" t="s">
        <v>8</v>
      </c>
      <c r="F42" s="2" t="s">
        <v>8</v>
      </c>
      <c r="G42" s="2" t="s">
        <v>8</v>
      </c>
    </row>
    <row r="43" spans="1:7">
      <c r="A43" s="5" t="s">
        <v>64</v>
      </c>
      <c r="B43" s="6" t="s">
        <v>65</v>
      </c>
      <c r="C43" s="6"/>
      <c r="D43" s="6"/>
      <c r="E43" s="6"/>
      <c r="F43" s="6"/>
      <c r="G43" s="6"/>
    </row>
    <row r="44" spans="1:7">
      <c r="A44" s="5" t="s">
        <v>21</v>
      </c>
      <c r="B44" s="6" t="s">
        <v>22</v>
      </c>
      <c r="C44" s="6"/>
      <c r="D44" s="6"/>
      <c r="E44" s="6"/>
      <c r="F44" s="6"/>
      <c r="G44" s="6"/>
    </row>
    <row r="45" spans="1:7" ht="30">
      <c r="A45" s="5" t="s">
        <v>66</v>
      </c>
      <c r="B45" s="6" t="s">
        <v>67</v>
      </c>
      <c r="C45" s="6"/>
      <c r="D45" s="6"/>
      <c r="E45" s="6"/>
      <c r="F45" s="6"/>
      <c r="G45" s="6"/>
    </row>
    <row r="46" spans="1:7" ht="30">
      <c r="A46" s="5" t="s">
        <v>68</v>
      </c>
      <c r="B46" s="6" t="s">
        <v>69</v>
      </c>
      <c r="C46" s="6"/>
      <c r="D46" s="6"/>
      <c r="E46" s="6"/>
      <c r="F46" s="6"/>
      <c r="G46" s="6"/>
    </row>
    <row r="47" spans="1:7" ht="120">
      <c r="A47" s="5" t="s">
        <v>70</v>
      </c>
      <c r="B47" s="6" t="s">
        <v>71</v>
      </c>
      <c r="C47" s="6"/>
      <c r="D47" s="6"/>
      <c r="E47" s="6"/>
      <c r="F47" s="6"/>
      <c r="G47" s="6"/>
    </row>
    <row r="48" spans="1:7">
      <c r="A48" s="5" t="s">
        <v>72</v>
      </c>
      <c r="B48" s="6" t="s">
        <v>73</v>
      </c>
      <c r="C48" s="2" t="s">
        <v>8</v>
      </c>
      <c r="D48" s="2" t="s">
        <v>8</v>
      </c>
      <c r="E48" s="2" t="s">
        <v>8</v>
      </c>
      <c r="F48" s="2" t="s">
        <v>8</v>
      </c>
      <c r="G48" s="2" t="s">
        <v>8</v>
      </c>
    </row>
    <row r="49" spans="1:64">
      <c r="A49" s="5" t="s">
        <v>21</v>
      </c>
      <c r="B49" s="6" t="s">
        <v>22</v>
      </c>
      <c r="C49" s="6"/>
      <c r="D49" s="6"/>
      <c r="E49" s="6"/>
      <c r="F49" s="6"/>
      <c r="G49" s="6"/>
    </row>
    <row r="50" spans="1:64" ht="30">
      <c r="A50" s="5" t="s">
        <v>74</v>
      </c>
      <c r="B50" s="6" t="s">
        <v>75</v>
      </c>
      <c r="C50" s="6"/>
      <c r="D50" s="6"/>
      <c r="E50" s="6"/>
      <c r="F50" s="6"/>
      <c r="G50" s="6"/>
    </row>
    <row r="51" spans="1:64">
      <c r="A51" s="5" t="s">
        <v>76</v>
      </c>
      <c r="B51" s="6" t="s">
        <v>77</v>
      </c>
      <c r="C51" s="2" t="s">
        <v>8</v>
      </c>
      <c r="D51" s="2" t="s">
        <v>8</v>
      </c>
      <c r="E51" s="2" t="s">
        <v>8</v>
      </c>
      <c r="F51" s="2" t="s">
        <v>8</v>
      </c>
      <c r="G51" s="2" t="s">
        <v>8</v>
      </c>
    </row>
    <row r="52" spans="1:64" ht="30">
      <c r="A52" s="5" t="s">
        <v>78</v>
      </c>
      <c r="B52" s="6" t="s">
        <v>79</v>
      </c>
      <c r="C52" s="2" t="s">
        <v>8</v>
      </c>
      <c r="D52" s="2" t="s">
        <v>8</v>
      </c>
      <c r="E52" s="2" t="s">
        <v>8</v>
      </c>
      <c r="F52" s="2" t="s">
        <v>8</v>
      </c>
      <c r="G52" s="2" t="s">
        <v>8</v>
      </c>
    </row>
    <row r="53" spans="1:64">
      <c r="A53" s="5" t="s">
        <v>21</v>
      </c>
      <c r="B53" s="6" t="s">
        <v>22</v>
      </c>
      <c r="C53" s="6"/>
      <c r="D53" s="6"/>
      <c r="E53" s="6"/>
      <c r="F53" s="6"/>
      <c r="G53" s="6"/>
    </row>
    <row r="56" spans="1:64" ht="18.75">
      <c r="A56" s="73" t="s">
        <v>80</v>
      </c>
      <c r="B56" s="73"/>
      <c r="C56" s="73"/>
      <c r="D56" s="73"/>
      <c r="E56" s="73"/>
      <c r="F56" s="73"/>
      <c r="G56" s="73"/>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row>
  </sheetData>
  <mergeCells count="30">
    <mergeCell ref="A56:G56"/>
    <mergeCell ref="G3:I3"/>
    <mergeCell ref="G4:I4"/>
    <mergeCell ref="F1:G1"/>
    <mergeCell ref="F2:G2"/>
    <mergeCell ref="A40:A41"/>
    <mergeCell ref="C40:C41"/>
    <mergeCell ref="D40:D41"/>
    <mergeCell ref="E40:E41"/>
    <mergeCell ref="F40:F41"/>
    <mergeCell ref="G40:G41"/>
    <mergeCell ref="A33:A34"/>
    <mergeCell ref="C33:C34"/>
    <mergeCell ref="D33:D34"/>
    <mergeCell ref="E33:E34"/>
    <mergeCell ref="F33:F34"/>
    <mergeCell ref="G33:G34"/>
    <mergeCell ref="F18:F19"/>
    <mergeCell ref="G18:G19"/>
    <mergeCell ref="A26:A27"/>
    <mergeCell ref="C26:C27"/>
    <mergeCell ref="D26:D27"/>
    <mergeCell ref="E26:E27"/>
    <mergeCell ref="F26:F27"/>
    <mergeCell ref="G26:G27"/>
    <mergeCell ref="A6:G6"/>
    <mergeCell ref="A18:A19"/>
    <mergeCell ref="C18:C19"/>
    <mergeCell ref="D18:D19"/>
    <mergeCell ref="E18:E19"/>
  </mergeCells>
  <hyperlinks>
    <hyperlink ref="F2" location="sub_1000" display="sub_1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4" workbookViewId="0">
      <selection activeCell="B13" sqref="B13"/>
    </sheetView>
  </sheetViews>
  <sheetFormatPr defaultRowHeight="15"/>
  <cols>
    <col min="1" max="1" width="5.140625" customWidth="1"/>
    <col min="2" max="2" width="38" customWidth="1"/>
    <col min="3" max="3" width="16" customWidth="1"/>
    <col min="4" max="4" width="18.7109375" customWidth="1"/>
    <col min="5" max="5" width="17.140625" customWidth="1"/>
    <col min="6" max="6" width="28.28515625" customWidth="1"/>
  </cols>
  <sheetData>
    <row r="1" spans="1:7" ht="15.75">
      <c r="E1" s="74" t="s">
        <v>87</v>
      </c>
      <c r="F1" s="74"/>
    </row>
    <row r="2" spans="1:7" ht="35.25" customHeight="1">
      <c r="E2" s="75" t="s">
        <v>1</v>
      </c>
      <c r="F2" s="75"/>
      <c r="G2" s="14"/>
    </row>
    <row r="3" spans="1:7" ht="15" customHeight="1">
      <c r="E3" s="14"/>
      <c r="F3" s="14"/>
      <c r="G3" s="14"/>
    </row>
    <row r="4" spans="1:7" ht="78.75" customHeight="1">
      <c r="A4" s="76" t="s">
        <v>104</v>
      </c>
      <c r="B4" s="76"/>
      <c r="C4" s="76"/>
      <c r="D4" s="76"/>
      <c r="E4" s="76"/>
      <c r="F4" s="76"/>
    </row>
    <row r="5" spans="1:7" ht="15.75">
      <c r="F5" s="11"/>
    </row>
    <row r="6" spans="1:7" ht="53.25" customHeight="1">
      <c r="A6" s="77" t="s">
        <v>88</v>
      </c>
      <c r="B6" s="77"/>
      <c r="C6" s="77"/>
      <c r="D6" s="77"/>
      <c r="E6" s="77"/>
      <c r="F6" s="77"/>
    </row>
    <row r="7" spans="1:7">
      <c r="A7" s="12"/>
      <c r="B7" s="12"/>
      <c r="C7" s="12"/>
      <c r="D7" s="12"/>
      <c r="E7" s="12"/>
      <c r="F7" s="12"/>
    </row>
    <row r="8" spans="1:7">
      <c r="A8" s="70" t="s">
        <v>89</v>
      </c>
      <c r="B8" s="70" t="s">
        <v>90</v>
      </c>
      <c r="C8" s="70" t="s">
        <v>91</v>
      </c>
      <c r="D8" s="70"/>
      <c r="E8" s="70"/>
      <c r="F8" s="6"/>
    </row>
    <row r="9" spans="1:7" ht="60">
      <c r="A9" s="70"/>
      <c r="B9" s="70"/>
      <c r="C9" s="2" t="s">
        <v>105</v>
      </c>
      <c r="D9" s="2" t="s">
        <v>106</v>
      </c>
      <c r="E9" s="2" t="s">
        <v>94</v>
      </c>
      <c r="F9" s="2" t="s">
        <v>95</v>
      </c>
    </row>
    <row r="10" spans="1:7">
      <c r="A10" s="2">
        <v>1</v>
      </c>
      <c r="B10" s="2">
        <v>2</v>
      </c>
      <c r="C10" s="2">
        <v>3</v>
      </c>
      <c r="D10" s="2">
        <v>4</v>
      </c>
      <c r="E10" s="2">
        <v>5</v>
      </c>
      <c r="F10" s="2">
        <v>6</v>
      </c>
    </row>
    <row r="11" spans="1:7" ht="45">
      <c r="A11" s="2" t="s">
        <v>6</v>
      </c>
      <c r="B11" s="5" t="s">
        <v>98</v>
      </c>
      <c r="C11" s="13">
        <f>'[1]мероприят времен тех пр'!$W$43*2</f>
        <v>15081.94</v>
      </c>
      <c r="D11" s="2">
        <v>2</v>
      </c>
      <c r="E11" s="2">
        <v>190</v>
      </c>
      <c r="F11" s="13">
        <f>+C11/D11</f>
        <v>7540.97</v>
      </c>
    </row>
    <row r="12" spans="1:7" ht="45">
      <c r="A12" s="2" t="s">
        <v>23</v>
      </c>
      <c r="B12" s="5" t="s">
        <v>99</v>
      </c>
      <c r="C12" s="13">
        <f>+'[1]мероприят времен тех пр'!$W$111*2-171.6-C11</f>
        <v>33727.54</v>
      </c>
      <c r="D12" s="2" t="s">
        <v>8</v>
      </c>
      <c r="E12" s="2" t="s">
        <v>8</v>
      </c>
      <c r="F12" s="13" t="s">
        <v>8</v>
      </c>
    </row>
    <row r="13" spans="1:7" ht="165">
      <c r="A13" s="2" t="s">
        <v>100</v>
      </c>
      <c r="B13" s="5" t="s">
        <v>101</v>
      </c>
      <c r="C13" s="13">
        <f>C12-C14</f>
        <v>14926.18</v>
      </c>
      <c r="D13" s="2">
        <v>2</v>
      </c>
      <c r="E13" s="2">
        <v>190</v>
      </c>
      <c r="F13" s="13">
        <f>+C13/D13</f>
        <v>7463.09</v>
      </c>
    </row>
    <row r="14" spans="1:7" ht="120">
      <c r="A14" s="2" t="s">
        <v>102</v>
      </c>
      <c r="B14" s="5" t="s">
        <v>103</v>
      </c>
      <c r="C14" s="13">
        <f>+'[1]мероприят времен тех пр'!$W$67*2</f>
        <v>18801.36</v>
      </c>
      <c r="D14" s="2">
        <v>2</v>
      </c>
      <c r="E14" s="2">
        <v>190</v>
      </c>
      <c r="F14" s="13">
        <f>+C14/D14</f>
        <v>9400.68</v>
      </c>
    </row>
    <row r="16" spans="1:7" ht="48.75" customHeight="1">
      <c r="A16" s="77" t="s">
        <v>107</v>
      </c>
      <c r="B16" s="77"/>
      <c r="C16" s="77"/>
      <c r="D16" s="77"/>
      <c r="E16" s="77"/>
      <c r="F16" s="77"/>
    </row>
    <row r="17" spans="1:6">
      <c r="A17" s="12"/>
      <c r="B17" s="12"/>
      <c r="C17" s="12"/>
      <c r="D17" s="12"/>
      <c r="E17" s="12"/>
      <c r="F17" s="12"/>
    </row>
    <row r="18" spans="1:6">
      <c r="A18" s="70" t="s">
        <v>89</v>
      </c>
      <c r="B18" s="70" t="s">
        <v>90</v>
      </c>
      <c r="C18" s="70" t="s">
        <v>91</v>
      </c>
      <c r="D18" s="70"/>
      <c r="E18" s="70"/>
      <c r="F18" s="6"/>
    </row>
    <row r="19" spans="1:6" ht="45">
      <c r="A19" s="70"/>
      <c r="B19" s="70"/>
      <c r="C19" s="2" t="s">
        <v>92</v>
      </c>
      <c r="D19" s="2" t="s">
        <v>93</v>
      </c>
      <c r="E19" s="70" t="s">
        <v>94</v>
      </c>
      <c r="F19" s="70" t="s">
        <v>95</v>
      </c>
    </row>
    <row r="20" spans="1:6" ht="30">
      <c r="A20" s="70"/>
      <c r="B20" s="70"/>
      <c r="C20" s="2" t="s">
        <v>96</v>
      </c>
      <c r="D20" s="2" t="s">
        <v>97</v>
      </c>
      <c r="E20" s="70"/>
      <c r="F20" s="70"/>
    </row>
    <row r="21" spans="1:6">
      <c r="A21" s="2">
        <v>1</v>
      </c>
      <c r="B21" s="2">
        <v>2</v>
      </c>
      <c r="C21" s="2">
        <v>3</v>
      </c>
      <c r="D21" s="2">
        <v>4</v>
      </c>
      <c r="E21" s="2">
        <v>5</v>
      </c>
      <c r="F21" s="2">
        <v>6</v>
      </c>
    </row>
    <row r="22" spans="1:6" ht="45">
      <c r="A22" s="2" t="s">
        <v>6</v>
      </c>
      <c r="B22" s="5" t="s">
        <v>98</v>
      </c>
      <c r="C22" s="13">
        <v>11905.41</v>
      </c>
      <c r="D22" s="2">
        <v>1</v>
      </c>
      <c r="E22" s="2">
        <v>40</v>
      </c>
      <c r="F22" s="13">
        <f>+C22</f>
        <v>11905.41</v>
      </c>
    </row>
    <row r="23" spans="1:6" ht="45">
      <c r="A23" s="2" t="s">
        <v>23</v>
      </c>
      <c r="B23" s="5" t="s">
        <v>99</v>
      </c>
      <c r="C23" s="15" t="s">
        <v>8</v>
      </c>
      <c r="D23" s="2" t="s">
        <v>8</v>
      </c>
      <c r="E23" s="2" t="s">
        <v>8</v>
      </c>
      <c r="F23" s="15" t="s">
        <v>8</v>
      </c>
    </row>
    <row r="24" spans="1:6" ht="165">
      <c r="A24" s="2" t="s">
        <v>100</v>
      </c>
      <c r="B24" s="5" t="s">
        <v>101</v>
      </c>
      <c r="C24" s="13">
        <v>10077.98</v>
      </c>
      <c r="D24" s="2">
        <v>1</v>
      </c>
      <c r="E24" s="2">
        <v>40</v>
      </c>
      <c r="F24" s="13">
        <f>+C24</f>
        <v>10077.98</v>
      </c>
    </row>
    <row r="25" spans="1:6" ht="120">
      <c r="A25" s="2" t="s">
        <v>102</v>
      </c>
      <c r="B25" s="5" t="s">
        <v>103</v>
      </c>
      <c r="C25" s="13">
        <v>6622.19</v>
      </c>
      <c r="D25" s="2">
        <v>1</v>
      </c>
      <c r="E25" s="2">
        <v>40</v>
      </c>
      <c r="F25" s="13">
        <f>+C25</f>
        <v>6622.19</v>
      </c>
    </row>
    <row r="27" spans="1:6" ht="45.75" customHeight="1">
      <c r="A27" s="77" t="s">
        <v>108</v>
      </c>
      <c r="B27" s="77"/>
      <c r="C27" s="77"/>
      <c r="D27" s="77"/>
      <c r="E27" s="77"/>
      <c r="F27" s="77"/>
    </row>
    <row r="28" spans="1:6">
      <c r="A28" s="12"/>
      <c r="B28" s="12"/>
      <c r="C28" s="12"/>
      <c r="D28" s="12"/>
      <c r="E28" s="12"/>
      <c r="F28" s="12"/>
    </row>
    <row r="29" spans="1:6">
      <c r="A29" s="70" t="s">
        <v>89</v>
      </c>
      <c r="B29" s="70" t="s">
        <v>90</v>
      </c>
      <c r="C29" s="70" t="s">
        <v>91</v>
      </c>
      <c r="D29" s="70"/>
      <c r="E29" s="70"/>
      <c r="F29" s="6"/>
    </row>
    <row r="30" spans="1:6" ht="45">
      <c r="A30" s="70"/>
      <c r="B30" s="70"/>
      <c r="C30" s="2" t="s">
        <v>92</v>
      </c>
      <c r="D30" s="2" t="s">
        <v>93</v>
      </c>
      <c r="E30" s="70" t="s">
        <v>94</v>
      </c>
      <c r="F30" s="70" t="s">
        <v>95</v>
      </c>
    </row>
    <row r="31" spans="1:6" ht="30">
      <c r="A31" s="70"/>
      <c r="B31" s="70"/>
      <c r="C31" s="2" t="s">
        <v>96</v>
      </c>
      <c r="D31" s="2" t="s">
        <v>97</v>
      </c>
      <c r="E31" s="70"/>
      <c r="F31" s="70"/>
    </row>
    <row r="32" spans="1:6">
      <c r="A32" s="2">
        <v>1</v>
      </c>
      <c r="B32" s="2">
        <v>2</v>
      </c>
      <c r="C32" s="2">
        <v>3</v>
      </c>
      <c r="D32" s="2">
        <v>4</v>
      </c>
      <c r="E32" s="2">
        <v>5</v>
      </c>
      <c r="F32" s="2">
        <v>6</v>
      </c>
    </row>
    <row r="33" spans="1:6" ht="45">
      <c r="A33" s="2" t="s">
        <v>6</v>
      </c>
      <c r="B33" s="5" t="s">
        <v>98</v>
      </c>
      <c r="C33" s="13">
        <v>38120</v>
      </c>
      <c r="D33" s="2">
        <v>6</v>
      </c>
      <c r="E33" s="2">
        <v>850</v>
      </c>
      <c r="F33" s="16">
        <f>+C33/D33</f>
        <v>6353.333333333333</v>
      </c>
    </row>
    <row r="34" spans="1:6" ht="45">
      <c r="A34" s="2" t="s">
        <v>23</v>
      </c>
      <c r="B34" s="5" t="s">
        <v>99</v>
      </c>
      <c r="C34" s="15" t="s">
        <v>8</v>
      </c>
      <c r="D34" s="2" t="s">
        <v>8</v>
      </c>
      <c r="E34" s="2" t="s">
        <v>8</v>
      </c>
      <c r="F34" s="17" t="s">
        <v>8</v>
      </c>
    </row>
    <row r="35" spans="1:6" ht="165">
      <c r="A35" s="2" t="s">
        <v>100</v>
      </c>
      <c r="B35" s="5" t="s">
        <v>101</v>
      </c>
      <c r="C35" s="13">
        <v>49625.06</v>
      </c>
      <c r="D35" s="2">
        <f>+D33</f>
        <v>6</v>
      </c>
      <c r="E35" s="2">
        <f>+E33</f>
        <v>850</v>
      </c>
      <c r="F35" s="16">
        <f>+C35/D35</f>
        <v>8270.8433333333323</v>
      </c>
    </row>
    <row r="36" spans="1:6" ht="120">
      <c r="A36" s="2" t="s">
        <v>102</v>
      </c>
      <c r="B36" s="5" t="s">
        <v>103</v>
      </c>
      <c r="C36" s="13">
        <v>6768.24</v>
      </c>
      <c r="D36" s="2">
        <f>+D33</f>
        <v>6</v>
      </c>
      <c r="E36" s="2">
        <f>+E35</f>
        <v>850</v>
      </c>
      <c r="F36" s="16">
        <f t="shared" ref="F36" si="0">+C36/D36</f>
        <v>1128.04</v>
      </c>
    </row>
    <row r="39" spans="1:6" ht="18.75">
      <c r="A39" s="73"/>
      <c r="B39" s="73"/>
      <c r="C39" s="73"/>
      <c r="D39" s="73"/>
      <c r="E39" s="73"/>
      <c r="F39" s="73"/>
    </row>
  </sheetData>
  <mergeCells count="20">
    <mergeCell ref="A39:F39"/>
    <mergeCell ref="A27:F27"/>
    <mergeCell ref="A29:A31"/>
    <mergeCell ref="B29:B31"/>
    <mergeCell ref="C29:E29"/>
    <mergeCell ref="E30:E31"/>
    <mergeCell ref="F30:F31"/>
    <mergeCell ref="E1:F1"/>
    <mergeCell ref="E2:F2"/>
    <mergeCell ref="A4:F4"/>
    <mergeCell ref="A16:F16"/>
    <mergeCell ref="A18:A20"/>
    <mergeCell ref="B18:B20"/>
    <mergeCell ref="C18:E18"/>
    <mergeCell ref="E19:E20"/>
    <mergeCell ref="F19:F20"/>
    <mergeCell ref="A6:F6"/>
    <mergeCell ref="A8:A9"/>
    <mergeCell ref="B8:B9"/>
    <mergeCell ref="C8:E8"/>
  </mergeCells>
  <hyperlinks>
    <hyperlink ref="B13" location="sub_1246" display="sub_1246"/>
    <hyperlink ref="B14" location="sub_1247" display="sub_1247"/>
    <hyperlink ref="B24" location="sub_1246" display="sub_1246"/>
    <hyperlink ref="B25" location="sub_1247" display="sub_1247"/>
    <hyperlink ref="B35" location="sub_1246" display="sub_1246"/>
    <hyperlink ref="B36" location="sub_1247" display="sub_124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A35" sqref="A35:XFD35"/>
    </sheetView>
  </sheetViews>
  <sheetFormatPr defaultRowHeight="15"/>
  <cols>
    <col min="1" max="1" width="8.7109375" bestFit="1" customWidth="1"/>
    <col min="2" max="2" width="30.5703125" customWidth="1"/>
    <col min="3" max="3" width="29.85546875" customWidth="1"/>
    <col min="4" max="5" width="27" customWidth="1"/>
  </cols>
  <sheetData>
    <row r="1" spans="1:5" ht="18.75">
      <c r="D1" s="78" t="s">
        <v>155</v>
      </c>
      <c r="E1" s="78"/>
    </row>
    <row r="2" spans="1:5" ht="57" customHeight="1">
      <c r="D2" s="75" t="s">
        <v>1</v>
      </c>
      <c r="E2" s="75"/>
    </row>
    <row r="3" spans="1:5">
      <c r="E3" s="8"/>
    </row>
    <row r="4" spans="1:5">
      <c r="E4" s="8"/>
    </row>
    <row r="6" spans="1:5" ht="66" customHeight="1">
      <c r="A6" s="79" t="s">
        <v>156</v>
      </c>
      <c r="B6" s="79"/>
      <c r="C6" s="79"/>
      <c r="D6" s="79"/>
      <c r="E6" s="79"/>
    </row>
    <row r="8" spans="1:5">
      <c r="A8" s="80" t="s">
        <v>109</v>
      </c>
      <c r="B8" s="80"/>
      <c r="C8" s="80"/>
      <c r="D8" s="80"/>
      <c r="E8" s="80"/>
    </row>
    <row r="9" spans="1:5">
      <c r="A9" s="70" t="s">
        <v>110</v>
      </c>
      <c r="B9" s="70" t="s">
        <v>111</v>
      </c>
      <c r="C9" s="1" t="s">
        <v>112</v>
      </c>
      <c r="D9" s="1" t="s">
        <v>113</v>
      </c>
      <c r="E9" s="1" t="s">
        <v>113</v>
      </c>
    </row>
    <row r="10" spans="1:5" ht="30">
      <c r="A10" s="70"/>
      <c r="B10" s="70"/>
      <c r="C10" s="18" t="s">
        <v>114</v>
      </c>
      <c r="D10" s="18" t="s">
        <v>115</v>
      </c>
      <c r="E10" s="18" t="s">
        <v>116</v>
      </c>
    </row>
    <row r="11" spans="1:5">
      <c r="A11" s="70"/>
      <c r="B11" s="70"/>
      <c r="C11" s="19"/>
      <c r="D11" s="4" t="s">
        <v>117</v>
      </c>
      <c r="E11" s="19"/>
    </row>
    <row r="12" spans="1:5" ht="15.75">
      <c r="A12" s="2"/>
      <c r="B12" s="2"/>
      <c r="C12" s="20">
        <f>2024-2</f>
        <v>2022</v>
      </c>
      <c r="D12" s="20">
        <f>2024-3</f>
        <v>2021</v>
      </c>
      <c r="E12" s="20">
        <f>2024-4</f>
        <v>2020</v>
      </c>
    </row>
    <row r="13" spans="1:5">
      <c r="A13" s="2">
        <v>1</v>
      </c>
      <c r="B13" s="2">
        <v>2</v>
      </c>
      <c r="C13" s="2">
        <v>3</v>
      </c>
      <c r="D13" s="2">
        <v>4</v>
      </c>
      <c r="E13" s="2">
        <v>5</v>
      </c>
    </row>
    <row r="14" spans="1:5" ht="60">
      <c r="A14" s="5" t="s">
        <v>6</v>
      </c>
      <c r="B14" s="5" t="s">
        <v>118</v>
      </c>
      <c r="C14" s="16">
        <f>+C17+C18+C19</f>
        <v>48.809479999999994</v>
      </c>
      <c r="D14" s="16">
        <f>+D17+D18+D19</f>
        <v>28.605119999999999</v>
      </c>
      <c r="E14" s="16">
        <f>+E17+E18+E19</f>
        <v>94.513000000000005</v>
      </c>
    </row>
    <row r="15" spans="1:5" ht="30">
      <c r="A15" s="5" t="s">
        <v>119</v>
      </c>
      <c r="B15" s="5" t="s">
        <v>120</v>
      </c>
      <c r="C15" s="21"/>
      <c r="D15" s="16"/>
      <c r="E15" s="16"/>
    </row>
    <row r="16" spans="1:5" ht="30">
      <c r="A16" s="5" t="s">
        <v>121</v>
      </c>
      <c r="B16" s="5" t="s">
        <v>122</v>
      </c>
      <c r="C16" s="21"/>
      <c r="D16" s="16"/>
      <c r="E16" s="16"/>
    </row>
    <row r="17" spans="1:5">
      <c r="A17" s="5" t="s">
        <v>123</v>
      </c>
      <c r="B17" s="5" t="s">
        <v>124</v>
      </c>
      <c r="C17" s="16">
        <v>11.5709</v>
      </c>
      <c r="D17" s="16">
        <f>6.6796+0.329</f>
        <v>7.0085999999999995</v>
      </c>
      <c r="E17" s="16">
        <v>30.315000000000001</v>
      </c>
    </row>
    <row r="18" spans="1:5" ht="30">
      <c r="A18" s="5" t="s">
        <v>125</v>
      </c>
      <c r="B18" s="5" t="s">
        <v>126</v>
      </c>
      <c r="C18" s="16">
        <v>3.6737600000000001</v>
      </c>
      <c r="D18" s="16">
        <f>2.1208+0.10472</f>
        <v>2.2255199999999999</v>
      </c>
      <c r="E18" s="16">
        <v>9.625</v>
      </c>
    </row>
    <row r="19" spans="1:5" ht="30">
      <c r="A19" s="5" t="s">
        <v>127</v>
      </c>
      <c r="B19" s="5" t="s">
        <v>128</v>
      </c>
      <c r="C19" s="16">
        <v>33.564819999999997</v>
      </c>
      <c r="D19" s="16">
        <v>19.370999999999999</v>
      </c>
      <c r="E19" s="16">
        <v>54.573</v>
      </c>
    </row>
    <row r="20" spans="1:5" ht="45">
      <c r="A20" s="5" t="s">
        <v>129</v>
      </c>
      <c r="B20" s="5" t="s">
        <v>130</v>
      </c>
      <c r="C20" s="6"/>
      <c r="D20" s="16"/>
      <c r="E20" s="16"/>
    </row>
    <row r="21" spans="1:5" ht="75">
      <c r="A21" s="5" t="s">
        <v>131</v>
      </c>
      <c r="B21" s="5" t="s">
        <v>132</v>
      </c>
      <c r="C21" s="6"/>
      <c r="D21" s="16"/>
      <c r="E21" s="16"/>
    </row>
    <row r="22" spans="1:5" ht="45">
      <c r="A22" s="5" t="s">
        <v>133</v>
      </c>
      <c r="B22" s="5" t="s">
        <v>134</v>
      </c>
      <c r="C22" s="6"/>
      <c r="D22" s="16"/>
      <c r="E22" s="16"/>
    </row>
    <row r="23" spans="1:5">
      <c r="A23" s="5" t="s">
        <v>135</v>
      </c>
      <c r="B23" s="5" t="s">
        <v>136</v>
      </c>
      <c r="C23" s="6"/>
      <c r="D23" s="16"/>
      <c r="E23" s="16"/>
    </row>
    <row r="24" spans="1:5" ht="30">
      <c r="A24" s="5" t="s">
        <v>137</v>
      </c>
      <c r="B24" s="5" t="s">
        <v>138</v>
      </c>
      <c r="C24" s="6"/>
      <c r="D24" s="16"/>
      <c r="E24" s="16"/>
    </row>
    <row r="25" spans="1:5" ht="105">
      <c r="A25" s="5" t="s">
        <v>139</v>
      </c>
      <c r="B25" s="5" t="s">
        <v>140</v>
      </c>
      <c r="C25" s="6"/>
      <c r="D25" s="16"/>
      <c r="E25" s="16"/>
    </row>
    <row r="26" spans="1:5">
      <c r="A26" s="5" t="s">
        <v>141</v>
      </c>
      <c r="B26" s="5" t="s">
        <v>142</v>
      </c>
      <c r="C26" s="6"/>
      <c r="D26" s="16"/>
      <c r="E26" s="16"/>
    </row>
    <row r="27" spans="1:5" ht="60">
      <c r="A27" s="5" t="s">
        <v>143</v>
      </c>
      <c r="B27" s="5" t="s">
        <v>144</v>
      </c>
      <c r="C27" s="6"/>
      <c r="D27" s="16"/>
      <c r="E27" s="16"/>
    </row>
    <row r="28" spans="1:5" ht="30">
      <c r="A28" s="5" t="s">
        <v>145</v>
      </c>
      <c r="B28" s="5" t="s">
        <v>146</v>
      </c>
      <c r="C28" s="6"/>
      <c r="D28" s="16"/>
      <c r="E28" s="16"/>
    </row>
    <row r="29" spans="1:5">
      <c r="A29" s="5" t="s">
        <v>147</v>
      </c>
      <c r="B29" s="5" t="s">
        <v>148</v>
      </c>
      <c r="C29" s="6"/>
      <c r="D29" s="16"/>
      <c r="E29" s="16"/>
    </row>
    <row r="30" spans="1:5" ht="30">
      <c r="A30" s="5" t="s">
        <v>149</v>
      </c>
      <c r="B30" s="5" t="s">
        <v>150</v>
      </c>
      <c r="C30" s="6"/>
      <c r="D30" s="16"/>
      <c r="E30" s="16"/>
    </row>
    <row r="31" spans="1:5" ht="30">
      <c r="A31" s="5" t="s">
        <v>151</v>
      </c>
      <c r="B31" s="5" t="s">
        <v>152</v>
      </c>
      <c r="C31" s="6"/>
      <c r="D31" s="16"/>
      <c r="E31" s="16"/>
    </row>
    <row r="32" spans="1:5" ht="45">
      <c r="A32" s="5" t="s">
        <v>153</v>
      </c>
      <c r="B32" s="5" t="s">
        <v>154</v>
      </c>
      <c r="C32" s="6"/>
      <c r="D32" s="16"/>
      <c r="E32" s="16"/>
    </row>
    <row r="33" spans="1:6">
      <c r="D33" s="22"/>
      <c r="E33" s="22"/>
    </row>
    <row r="35" spans="1:6" ht="18.75">
      <c r="A35" s="73"/>
      <c r="B35" s="73"/>
      <c r="C35" s="73"/>
      <c r="D35" s="73"/>
      <c r="E35" s="73"/>
      <c r="F35" s="23"/>
    </row>
  </sheetData>
  <mergeCells count="7">
    <mergeCell ref="A35:E35"/>
    <mergeCell ref="D1:E1"/>
    <mergeCell ref="D2:E2"/>
    <mergeCell ref="A6:E6"/>
    <mergeCell ref="A8:E8"/>
    <mergeCell ref="A9:A11"/>
    <mergeCell ref="B9:B11"/>
  </mergeCells>
  <hyperlinks>
    <hyperlink ref="E2" location="sub_1000" display="sub_1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topLeftCell="A121" zoomScale="80" zoomScaleNormal="80" workbookViewId="0">
      <selection activeCell="C26" sqref="C26"/>
    </sheetView>
  </sheetViews>
  <sheetFormatPr defaultColWidth="9.140625" defaultRowHeight="18.75"/>
  <cols>
    <col min="1" max="1" width="22.42578125" style="29" customWidth="1"/>
    <col min="2" max="2" width="20.140625" style="64" customWidth="1"/>
    <col min="3" max="3" width="59.7109375" style="29" customWidth="1"/>
    <col min="4" max="4" width="20.7109375" style="63" customWidth="1"/>
    <col min="5" max="7" width="20.7109375" style="29" customWidth="1"/>
    <col min="8" max="16384" width="9.140625" style="29"/>
  </cols>
  <sheetData>
    <row r="1" spans="1:8">
      <c r="A1" s="24" t="s">
        <v>157</v>
      </c>
      <c r="B1" s="25"/>
      <c r="C1" s="26"/>
      <c r="D1" s="27"/>
      <c r="E1" s="28"/>
      <c r="F1" s="26"/>
      <c r="G1" s="26"/>
    </row>
    <row r="2" spans="1:8" ht="45.75" customHeight="1">
      <c r="A2" s="81" t="s">
        <v>158</v>
      </c>
      <c r="B2" s="81"/>
      <c r="C2" s="81"/>
      <c r="D2" s="81"/>
      <c r="E2" s="81"/>
      <c r="F2" s="81"/>
      <c r="G2" s="26" t="s">
        <v>159</v>
      </c>
    </row>
    <row r="3" spans="1:8">
      <c r="A3" s="26"/>
      <c r="B3" s="25"/>
      <c r="C3" s="30"/>
      <c r="D3" s="31"/>
      <c r="E3" s="32"/>
      <c r="F3" s="26"/>
      <c r="G3" s="26"/>
    </row>
    <row r="4" spans="1:8" ht="169.5" customHeight="1">
      <c r="A4" s="33"/>
      <c r="B4" s="34" t="s">
        <v>160</v>
      </c>
      <c r="C4" s="34" t="s">
        <v>161</v>
      </c>
      <c r="D4" s="34" t="s">
        <v>162</v>
      </c>
      <c r="E4" s="34" t="s">
        <v>163</v>
      </c>
      <c r="F4" s="34" t="s">
        <v>164</v>
      </c>
      <c r="G4" s="34" t="s">
        <v>165</v>
      </c>
    </row>
    <row r="5" spans="1:8">
      <c r="A5" s="35">
        <v>1</v>
      </c>
      <c r="B5" s="35">
        <v>2</v>
      </c>
      <c r="C5" s="35">
        <v>3</v>
      </c>
      <c r="D5" s="35">
        <v>4</v>
      </c>
      <c r="E5" s="35">
        <v>5</v>
      </c>
      <c r="F5" s="35">
        <v>6</v>
      </c>
      <c r="G5" s="35">
        <v>7</v>
      </c>
    </row>
    <row r="6" spans="1:8">
      <c r="A6" s="65"/>
      <c r="B6" s="82" t="s">
        <v>166</v>
      </c>
      <c r="C6" s="83"/>
      <c r="D6" s="83"/>
      <c r="E6" s="83"/>
      <c r="F6" s="83"/>
      <c r="G6" s="37"/>
      <c r="H6" s="38"/>
    </row>
    <row r="7" spans="1:8" ht="90" customHeight="1">
      <c r="A7" s="91" t="s">
        <v>409</v>
      </c>
      <c r="B7" s="34" t="s">
        <v>6</v>
      </c>
      <c r="C7" s="84" t="s">
        <v>167</v>
      </c>
      <c r="D7" s="85"/>
      <c r="E7" s="85"/>
      <c r="F7" s="86"/>
      <c r="G7" s="39"/>
      <c r="H7" s="38"/>
    </row>
    <row r="8" spans="1:8" ht="75">
      <c r="A8" s="92"/>
      <c r="B8" s="34" t="s">
        <v>119</v>
      </c>
      <c r="C8" s="36" t="s">
        <v>168</v>
      </c>
      <c r="D8" s="34"/>
      <c r="E8" s="34"/>
      <c r="F8" s="34" t="s">
        <v>169</v>
      </c>
      <c r="G8" s="40"/>
      <c r="H8" s="38"/>
    </row>
    <row r="9" spans="1:8" ht="37.5">
      <c r="A9" s="92"/>
      <c r="B9" s="34" t="s">
        <v>170</v>
      </c>
      <c r="C9" s="36" t="s">
        <v>171</v>
      </c>
      <c r="D9" s="34"/>
      <c r="E9" s="34" t="s">
        <v>172</v>
      </c>
      <c r="F9" s="34">
        <v>13949.38</v>
      </c>
      <c r="G9" s="40"/>
      <c r="H9" s="38"/>
    </row>
    <row r="10" spans="1:8" ht="112.5">
      <c r="A10" s="92"/>
      <c r="B10" s="34" t="s">
        <v>173</v>
      </c>
      <c r="C10" s="36" t="s">
        <v>174</v>
      </c>
      <c r="D10" s="34"/>
      <c r="E10" s="34" t="s">
        <v>172</v>
      </c>
      <c r="F10" s="34">
        <v>17274.27</v>
      </c>
      <c r="G10" s="40"/>
      <c r="H10" s="38"/>
    </row>
    <row r="11" spans="1:8" ht="93.75">
      <c r="A11" s="92"/>
      <c r="B11" s="34" t="s">
        <v>175</v>
      </c>
      <c r="C11" s="36" t="s">
        <v>176</v>
      </c>
      <c r="D11" s="34"/>
      <c r="E11" s="34" t="s">
        <v>172</v>
      </c>
      <c r="F11" s="34">
        <v>21661.279999999999</v>
      </c>
      <c r="G11" s="40"/>
      <c r="H11" s="38"/>
    </row>
    <row r="12" spans="1:8" ht="75.75" customHeight="1">
      <c r="A12" s="92"/>
      <c r="B12" s="41" t="s">
        <v>23</v>
      </c>
      <c r="C12" s="87" t="s">
        <v>177</v>
      </c>
      <c r="D12" s="88"/>
      <c r="E12" s="88"/>
      <c r="F12" s="89"/>
      <c r="G12" s="42"/>
    </row>
    <row r="13" spans="1:8" ht="72.75" customHeight="1">
      <c r="A13" s="92"/>
      <c r="B13" s="41" t="s">
        <v>100</v>
      </c>
      <c r="C13" s="87" t="s">
        <v>178</v>
      </c>
      <c r="D13" s="88"/>
      <c r="E13" s="88"/>
      <c r="F13" s="89"/>
      <c r="G13" s="42"/>
    </row>
    <row r="14" spans="1:8">
      <c r="A14" s="92"/>
      <c r="B14" s="41" t="s">
        <v>179</v>
      </c>
      <c r="C14" s="43" t="s">
        <v>180</v>
      </c>
      <c r="D14" s="41"/>
      <c r="E14" s="41"/>
      <c r="F14" s="41"/>
      <c r="G14" s="44"/>
    </row>
    <row r="15" spans="1:8" ht="75">
      <c r="A15" s="92"/>
      <c r="B15" s="41"/>
      <c r="C15" s="36" t="s">
        <v>181</v>
      </c>
      <c r="D15" s="45" t="s">
        <v>182</v>
      </c>
      <c r="E15" s="46" t="s">
        <v>183</v>
      </c>
      <c r="F15" s="41" t="s">
        <v>184</v>
      </c>
      <c r="G15" s="44"/>
    </row>
    <row r="16" spans="1:8" ht="75">
      <c r="A16" s="92"/>
      <c r="B16" s="41"/>
      <c r="C16" s="36" t="s">
        <v>185</v>
      </c>
      <c r="D16" s="45" t="s">
        <v>182</v>
      </c>
      <c r="E16" s="46" t="s">
        <v>183</v>
      </c>
      <c r="F16" s="34" t="s">
        <v>186</v>
      </c>
      <c r="G16" s="40"/>
    </row>
    <row r="17" spans="1:7" ht="75">
      <c r="A17" s="92"/>
      <c r="B17" s="41"/>
      <c r="C17" s="36" t="s">
        <v>187</v>
      </c>
      <c r="D17" s="45" t="s">
        <v>182</v>
      </c>
      <c r="E17" s="46" t="s">
        <v>183</v>
      </c>
      <c r="F17" s="34" t="s">
        <v>188</v>
      </c>
      <c r="G17" s="40"/>
    </row>
    <row r="18" spans="1:7" ht="93.75">
      <c r="A18" s="92"/>
      <c r="B18" s="41"/>
      <c r="C18" s="36" t="s">
        <v>189</v>
      </c>
      <c r="D18" s="45" t="s">
        <v>182</v>
      </c>
      <c r="E18" s="46" t="s">
        <v>183</v>
      </c>
      <c r="F18" s="34" t="s">
        <v>190</v>
      </c>
      <c r="G18" s="40"/>
    </row>
    <row r="19" spans="1:7" ht="75">
      <c r="A19" s="92"/>
      <c r="B19" s="41"/>
      <c r="C19" s="36" t="s">
        <v>191</v>
      </c>
      <c r="D19" s="45" t="s">
        <v>182</v>
      </c>
      <c r="E19" s="46" t="s">
        <v>183</v>
      </c>
      <c r="F19" s="34" t="s">
        <v>192</v>
      </c>
      <c r="G19" s="40"/>
    </row>
    <row r="20" spans="1:7" ht="75">
      <c r="A20" s="92"/>
      <c r="B20" s="41"/>
      <c r="C20" s="36" t="s">
        <v>193</v>
      </c>
      <c r="D20" s="45" t="s">
        <v>182</v>
      </c>
      <c r="E20" s="46" t="s">
        <v>183</v>
      </c>
      <c r="F20" s="34" t="s">
        <v>194</v>
      </c>
      <c r="G20" s="40"/>
    </row>
    <row r="21" spans="1:7" ht="75">
      <c r="A21" s="92"/>
      <c r="B21" s="41"/>
      <c r="C21" s="36" t="s">
        <v>195</v>
      </c>
      <c r="D21" s="45" t="s">
        <v>182</v>
      </c>
      <c r="E21" s="46" t="s">
        <v>183</v>
      </c>
      <c r="F21" s="41" t="s">
        <v>196</v>
      </c>
      <c r="G21" s="44"/>
    </row>
    <row r="22" spans="1:7" ht="75">
      <c r="A22" s="92"/>
      <c r="B22" s="41"/>
      <c r="C22" s="36" t="s">
        <v>197</v>
      </c>
      <c r="D22" s="45" t="s">
        <v>182</v>
      </c>
      <c r="E22" s="46" t="s">
        <v>183</v>
      </c>
      <c r="F22" s="41" t="s">
        <v>198</v>
      </c>
      <c r="G22" s="44"/>
    </row>
    <row r="23" spans="1:7" ht="75">
      <c r="A23" s="92"/>
      <c r="B23" s="41"/>
      <c r="C23" s="36" t="s">
        <v>199</v>
      </c>
      <c r="D23" s="45" t="s">
        <v>182</v>
      </c>
      <c r="E23" s="46" t="s">
        <v>183</v>
      </c>
      <c r="F23" s="41" t="s">
        <v>200</v>
      </c>
      <c r="G23" s="44"/>
    </row>
    <row r="24" spans="1:7">
      <c r="A24" s="92"/>
      <c r="B24" s="41" t="s">
        <v>201</v>
      </c>
      <c r="C24" s="36" t="s">
        <v>202</v>
      </c>
      <c r="D24" s="41"/>
      <c r="E24" s="47"/>
      <c r="F24" s="47"/>
      <c r="G24" s="48"/>
    </row>
    <row r="25" spans="1:7" ht="75">
      <c r="A25" s="92"/>
      <c r="B25" s="41"/>
      <c r="C25" s="36" t="s">
        <v>203</v>
      </c>
      <c r="D25" s="49">
        <v>0.4</v>
      </c>
      <c r="E25" s="46" t="s">
        <v>183</v>
      </c>
      <c r="F25" s="41" t="s">
        <v>204</v>
      </c>
      <c r="G25" s="44"/>
    </row>
    <row r="26" spans="1:7" ht="75">
      <c r="A26" s="92"/>
      <c r="B26" s="41"/>
      <c r="C26" s="36" t="s">
        <v>205</v>
      </c>
      <c r="D26" s="49">
        <v>0.4</v>
      </c>
      <c r="E26" s="46" t="s">
        <v>183</v>
      </c>
      <c r="F26" s="41" t="s">
        <v>206</v>
      </c>
      <c r="G26" s="44"/>
    </row>
    <row r="27" spans="1:7" ht="75">
      <c r="A27" s="65"/>
      <c r="B27" s="41"/>
      <c r="C27" s="36" t="s">
        <v>181</v>
      </c>
      <c r="D27" s="49">
        <v>0.4</v>
      </c>
      <c r="E27" s="46" t="s">
        <v>183</v>
      </c>
      <c r="F27" s="41" t="s">
        <v>207</v>
      </c>
      <c r="G27" s="44"/>
    </row>
    <row r="28" spans="1:7" ht="75">
      <c r="A28" s="65"/>
      <c r="B28" s="41"/>
      <c r="C28" s="36" t="s">
        <v>191</v>
      </c>
      <c r="D28" s="49">
        <v>0.4</v>
      </c>
      <c r="E28" s="46" t="s">
        <v>183</v>
      </c>
      <c r="F28" s="41" t="s">
        <v>208</v>
      </c>
      <c r="G28" s="44"/>
    </row>
    <row r="29" spans="1:7" ht="93.75">
      <c r="A29" s="65"/>
      <c r="B29" s="41"/>
      <c r="C29" s="36" t="s">
        <v>209</v>
      </c>
      <c r="D29" s="49">
        <v>0.4</v>
      </c>
      <c r="E29" s="46" t="s">
        <v>183</v>
      </c>
      <c r="F29" s="41" t="s">
        <v>210</v>
      </c>
      <c r="G29" s="44"/>
    </row>
    <row r="30" spans="1:7" ht="93.75">
      <c r="A30" s="65"/>
      <c r="B30" s="41"/>
      <c r="C30" s="36" t="s">
        <v>189</v>
      </c>
      <c r="D30" s="49">
        <v>0.4</v>
      </c>
      <c r="E30" s="46" t="s">
        <v>183</v>
      </c>
      <c r="F30" s="41" t="s">
        <v>211</v>
      </c>
      <c r="G30" s="44"/>
    </row>
    <row r="31" spans="1:7" ht="75">
      <c r="A31" s="65"/>
      <c r="B31" s="41"/>
      <c r="C31" s="36" t="s">
        <v>212</v>
      </c>
      <c r="D31" s="49">
        <v>0.4</v>
      </c>
      <c r="E31" s="46" t="s">
        <v>183</v>
      </c>
      <c r="F31" s="41" t="s">
        <v>213</v>
      </c>
      <c r="G31" s="44"/>
    </row>
    <row r="32" spans="1:7" ht="93.75">
      <c r="A32" s="65"/>
      <c r="B32" s="41"/>
      <c r="C32" s="36" t="s">
        <v>214</v>
      </c>
      <c r="D32" s="49">
        <v>0.4</v>
      </c>
      <c r="E32" s="46" t="s">
        <v>183</v>
      </c>
      <c r="F32" s="41" t="s">
        <v>215</v>
      </c>
      <c r="G32" s="44"/>
    </row>
    <row r="33" spans="1:7" ht="75">
      <c r="A33" s="65"/>
      <c r="B33" s="41"/>
      <c r="C33" s="36" t="s">
        <v>216</v>
      </c>
      <c r="D33" s="49">
        <v>0.4</v>
      </c>
      <c r="E33" s="46" t="s">
        <v>183</v>
      </c>
      <c r="F33" s="41" t="s">
        <v>217</v>
      </c>
      <c r="G33" s="44"/>
    </row>
    <row r="34" spans="1:7" ht="93.75">
      <c r="A34" s="65"/>
      <c r="B34" s="41"/>
      <c r="C34" s="36" t="s">
        <v>218</v>
      </c>
      <c r="D34" s="49">
        <v>0.4</v>
      </c>
      <c r="E34" s="46" t="s">
        <v>183</v>
      </c>
      <c r="F34" s="41" t="s">
        <v>219</v>
      </c>
      <c r="G34" s="44"/>
    </row>
    <row r="35" spans="1:7">
      <c r="A35" s="65"/>
      <c r="B35" s="41" t="s">
        <v>220</v>
      </c>
      <c r="C35" s="36" t="s">
        <v>221</v>
      </c>
      <c r="D35" s="41"/>
      <c r="E35" s="41"/>
      <c r="F35" s="41"/>
      <c r="G35" s="44"/>
    </row>
    <row r="36" spans="1:7" ht="75">
      <c r="A36" s="65"/>
      <c r="B36" s="41"/>
      <c r="C36" s="36" t="s">
        <v>222</v>
      </c>
      <c r="D36" s="50">
        <v>35</v>
      </c>
      <c r="E36" s="51" t="s">
        <v>183</v>
      </c>
      <c r="F36" s="41" t="s">
        <v>223</v>
      </c>
      <c r="G36" s="44"/>
    </row>
    <row r="37" spans="1:7">
      <c r="A37" s="65"/>
      <c r="B37" s="41" t="s">
        <v>224</v>
      </c>
      <c r="C37" s="36" t="s">
        <v>225</v>
      </c>
      <c r="D37" s="52"/>
      <c r="E37" s="53"/>
      <c r="F37" s="54"/>
      <c r="G37" s="44"/>
    </row>
    <row r="38" spans="1:7" ht="75">
      <c r="A38" s="65"/>
      <c r="B38" s="41"/>
      <c r="C38" s="36" t="s">
        <v>226</v>
      </c>
      <c r="D38" s="50">
        <v>110</v>
      </c>
      <c r="E38" s="51" t="s">
        <v>183</v>
      </c>
      <c r="F38" s="41">
        <v>14161209.619999999</v>
      </c>
      <c r="G38" s="44"/>
    </row>
    <row r="39" spans="1:7" ht="45.75" customHeight="1">
      <c r="A39" s="65"/>
      <c r="B39" s="41" t="s">
        <v>36</v>
      </c>
      <c r="C39" s="87" t="s">
        <v>227</v>
      </c>
      <c r="D39" s="88"/>
      <c r="E39" s="88"/>
      <c r="F39" s="89"/>
      <c r="G39" s="42"/>
    </row>
    <row r="40" spans="1:7" ht="72" customHeight="1">
      <c r="A40" s="65"/>
      <c r="B40" s="41" t="s">
        <v>228</v>
      </c>
      <c r="C40" s="87" t="s">
        <v>229</v>
      </c>
      <c r="D40" s="88"/>
      <c r="E40" s="88"/>
      <c r="F40" s="89"/>
      <c r="G40" s="42"/>
    </row>
    <row r="41" spans="1:7">
      <c r="A41" s="65"/>
      <c r="B41" s="41" t="s">
        <v>230</v>
      </c>
      <c r="C41" s="43" t="s">
        <v>231</v>
      </c>
      <c r="D41" s="41"/>
      <c r="E41" s="47"/>
      <c r="F41" s="47"/>
      <c r="G41" s="48"/>
    </row>
    <row r="42" spans="1:7" ht="93.75">
      <c r="A42" s="65"/>
      <c r="B42" s="41"/>
      <c r="C42" s="36" t="s">
        <v>232</v>
      </c>
      <c r="D42" s="55" t="s">
        <v>182</v>
      </c>
      <c r="E42" s="41" t="s">
        <v>183</v>
      </c>
      <c r="F42" s="41" t="s">
        <v>233</v>
      </c>
      <c r="G42" s="48"/>
    </row>
    <row r="43" spans="1:7" ht="93.75">
      <c r="A43" s="65"/>
      <c r="B43" s="41"/>
      <c r="C43" s="36" t="s">
        <v>234</v>
      </c>
      <c r="D43" s="55" t="s">
        <v>182</v>
      </c>
      <c r="E43" s="41" t="s">
        <v>183</v>
      </c>
      <c r="F43" s="41" t="s">
        <v>235</v>
      </c>
      <c r="G43" s="48"/>
    </row>
    <row r="44" spans="1:7" ht="93.75">
      <c r="A44" s="65"/>
      <c r="B44" s="41"/>
      <c r="C44" s="36" t="s">
        <v>236</v>
      </c>
      <c r="D44" s="55" t="s">
        <v>182</v>
      </c>
      <c r="E44" s="41" t="s">
        <v>183</v>
      </c>
      <c r="F44" s="41" t="s">
        <v>237</v>
      </c>
      <c r="G44" s="44"/>
    </row>
    <row r="45" spans="1:7" ht="93.75">
      <c r="A45" s="65"/>
      <c r="B45" s="41"/>
      <c r="C45" s="36" t="s">
        <v>238</v>
      </c>
      <c r="D45" s="55" t="s">
        <v>182</v>
      </c>
      <c r="E45" s="41" t="s">
        <v>183</v>
      </c>
      <c r="F45" s="41" t="s">
        <v>239</v>
      </c>
      <c r="G45" s="44"/>
    </row>
    <row r="46" spans="1:7" ht="112.5">
      <c r="A46" s="65"/>
      <c r="B46" s="41"/>
      <c r="C46" s="36" t="s">
        <v>240</v>
      </c>
      <c r="D46" s="55" t="s">
        <v>182</v>
      </c>
      <c r="E46" s="41" t="s">
        <v>183</v>
      </c>
      <c r="F46" s="41" t="s">
        <v>241</v>
      </c>
      <c r="G46" s="44"/>
    </row>
    <row r="47" spans="1:7" ht="93.75">
      <c r="A47" s="65"/>
      <c r="B47" s="41"/>
      <c r="C47" s="36" t="s">
        <v>242</v>
      </c>
      <c r="D47" s="55" t="s">
        <v>182</v>
      </c>
      <c r="E47" s="41" t="s">
        <v>183</v>
      </c>
      <c r="F47" s="41" t="s">
        <v>243</v>
      </c>
      <c r="G47" s="44"/>
    </row>
    <row r="48" spans="1:7" ht="112.5">
      <c r="A48" s="65"/>
      <c r="B48" s="41"/>
      <c r="C48" s="36" t="s">
        <v>244</v>
      </c>
      <c r="D48" s="55" t="s">
        <v>182</v>
      </c>
      <c r="E48" s="41" t="s">
        <v>183</v>
      </c>
      <c r="F48" s="41" t="s">
        <v>245</v>
      </c>
      <c r="G48" s="48"/>
    </row>
    <row r="49" spans="1:7" ht="78" customHeight="1">
      <c r="A49" s="65"/>
      <c r="B49" s="41"/>
      <c r="C49" s="36" t="s">
        <v>246</v>
      </c>
      <c r="D49" s="55" t="s">
        <v>182</v>
      </c>
      <c r="E49" s="41" t="s">
        <v>183</v>
      </c>
      <c r="F49" s="41" t="s">
        <v>247</v>
      </c>
      <c r="G49" s="44"/>
    </row>
    <row r="50" spans="1:7" ht="78" customHeight="1">
      <c r="A50" s="65"/>
      <c r="B50" s="41"/>
      <c r="C50" s="36" t="s">
        <v>248</v>
      </c>
      <c r="D50" s="55" t="s">
        <v>182</v>
      </c>
      <c r="E50" s="41" t="s">
        <v>183</v>
      </c>
      <c r="F50" s="41" t="s">
        <v>249</v>
      </c>
      <c r="G50" s="44"/>
    </row>
    <row r="51" spans="1:7" ht="78" customHeight="1">
      <c r="A51" s="65"/>
      <c r="B51" s="41"/>
      <c r="C51" s="36" t="s">
        <v>250</v>
      </c>
      <c r="D51" s="55" t="s">
        <v>182</v>
      </c>
      <c r="E51" s="41" t="s">
        <v>183</v>
      </c>
      <c r="F51" s="41" t="s">
        <v>251</v>
      </c>
      <c r="G51" s="44"/>
    </row>
    <row r="52" spans="1:7" ht="78" customHeight="1">
      <c r="A52" s="65"/>
      <c r="B52" s="41"/>
      <c r="C52" s="36" t="s">
        <v>252</v>
      </c>
      <c r="D52" s="55" t="s">
        <v>182</v>
      </c>
      <c r="E52" s="41" t="s">
        <v>183</v>
      </c>
      <c r="F52" s="41" t="s">
        <v>253</v>
      </c>
      <c r="G52" s="44"/>
    </row>
    <row r="53" spans="1:7" ht="78" customHeight="1">
      <c r="A53" s="65"/>
      <c r="B53" s="41"/>
      <c r="C53" s="36" t="s">
        <v>254</v>
      </c>
      <c r="D53" s="55" t="s">
        <v>182</v>
      </c>
      <c r="E53" s="41" t="s">
        <v>183</v>
      </c>
      <c r="F53" s="41" t="s">
        <v>255</v>
      </c>
      <c r="G53" s="44"/>
    </row>
    <row r="54" spans="1:7" ht="78" customHeight="1">
      <c r="A54" s="65"/>
      <c r="B54" s="41"/>
      <c r="C54" s="36" t="s">
        <v>256</v>
      </c>
      <c r="D54" s="55" t="s">
        <v>182</v>
      </c>
      <c r="E54" s="41" t="s">
        <v>183</v>
      </c>
      <c r="F54" s="41" t="s">
        <v>257</v>
      </c>
      <c r="G54" s="44"/>
    </row>
    <row r="55" spans="1:7" ht="78" customHeight="1">
      <c r="A55" s="65"/>
      <c r="B55" s="41"/>
      <c r="C55" s="36" t="s">
        <v>258</v>
      </c>
      <c r="D55" s="55" t="s">
        <v>182</v>
      </c>
      <c r="E55" s="41" t="s">
        <v>183</v>
      </c>
      <c r="F55" s="41" t="s">
        <v>259</v>
      </c>
      <c r="G55" s="44"/>
    </row>
    <row r="56" spans="1:7" ht="104.45" customHeight="1">
      <c r="A56" s="65"/>
      <c r="B56" s="41"/>
      <c r="C56" s="43" t="s">
        <v>260</v>
      </c>
      <c r="D56" s="55" t="s">
        <v>182</v>
      </c>
      <c r="E56" s="41" t="s">
        <v>183</v>
      </c>
      <c r="F56" s="41" t="s">
        <v>261</v>
      </c>
      <c r="G56" s="44"/>
    </row>
    <row r="57" spans="1:7" ht="104.45" customHeight="1">
      <c r="A57" s="65"/>
      <c r="B57" s="41"/>
      <c r="C57" s="43" t="s">
        <v>262</v>
      </c>
      <c r="D57" s="55" t="s">
        <v>182</v>
      </c>
      <c r="E57" s="41" t="s">
        <v>183</v>
      </c>
      <c r="F57" s="41" t="s">
        <v>263</v>
      </c>
      <c r="G57" s="44"/>
    </row>
    <row r="58" spans="1:7" ht="104.45" customHeight="1">
      <c r="A58" s="65"/>
      <c r="B58" s="41"/>
      <c r="C58" s="43" t="s">
        <v>264</v>
      </c>
      <c r="D58" s="55" t="s">
        <v>182</v>
      </c>
      <c r="E58" s="41" t="s">
        <v>183</v>
      </c>
      <c r="F58" s="41" t="s">
        <v>265</v>
      </c>
      <c r="G58" s="44"/>
    </row>
    <row r="59" spans="1:7" ht="104.45" customHeight="1">
      <c r="A59" s="65"/>
      <c r="B59" s="41"/>
      <c r="C59" s="43" t="s">
        <v>266</v>
      </c>
      <c r="D59" s="55" t="s">
        <v>182</v>
      </c>
      <c r="E59" s="41" t="s">
        <v>183</v>
      </c>
      <c r="F59" s="41" t="s">
        <v>267</v>
      </c>
      <c r="G59" s="44"/>
    </row>
    <row r="60" spans="1:7" ht="108" customHeight="1">
      <c r="A60" s="65"/>
      <c r="B60" s="41"/>
      <c r="C60" s="43" t="s">
        <v>268</v>
      </c>
      <c r="D60" s="55" t="s">
        <v>182</v>
      </c>
      <c r="E60" s="41" t="s">
        <v>183</v>
      </c>
      <c r="F60" s="41" t="s">
        <v>269</v>
      </c>
      <c r="G60" s="44"/>
    </row>
    <row r="61" spans="1:7" ht="110.45" customHeight="1">
      <c r="A61" s="65"/>
      <c r="B61" s="41"/>
      <c r="C61" s="43" t="s">
        <v>270</v>
      </c>
      <c r="D61" s="55" t="s">
        <v>182</v>
      </c>
      <c r="E61" s="41" t="s">
        <v>183</v>
      </c>
      <c r="F61" s="41" t="s">
        <v>271</v>
      </c>
      <c r="G61" s="44"/>
    </row>
    <row r="62" spans="1:7" ht="122.45" customHeight="1">
      <c r="A62" s="65"/>
      <c r="B62" s="41"/>
      <c r="C62" s="43" t="s">
        <v>272</v>
      </c>
      <c r="D62" s="55" t="s">
        <v>182</v>
      </c>
      <c r="E62" s="41" t="s">
        <v>183</v>
      </c>
      <c r="F62" s="41" t="s">
        <v>273</v>
      </c>
      <c r="G62" s="44"/>
    </row>
    <row r="63" spans="1:7" ht="122.45" customHeight="1">
      <c r="A63" s="65"/>
      <c r="B63" s="41"/>
      <c r="C63" s="43" t="s">
        <v>274</v>
      </c>
      <c r="D63" s="55" t="s">
        <v>182</v>
      </c>
      <c r="E63" s="41" t="s">
        <v>183</v>
      </c>
      <c r="F63" s="41" t="s">
        <v>275</v>
      </c>
      <c r="G63" s="44"/>
    </row>
    <row r="64" spans="1:7" ht="122.45" customHeight="1">
      <c r="A64" s="65"/>
      <c r="B64" s="41"/>
      <c r="C64" s="43" t="s">
        <v>276</v>
      </c>
      <c r="D64" s="55" t="s">
        <v>182</v>
      </c>
      <c r="E64" s="41" t="s">
        <v>183</v>
      </c>
      <c r="F64" s="41" t="s">
        <v>277</v>
      </c>
      <c r="G64" s="44"/>
    </row>
    <row r="65" spans="1:7" ht="122.45" customHeight="1">
      <c r="A65" s="65"/>
      <c r="B65" s="41"/>
      <c r="C65" s="43" t="s">
        <v>278</v>
      </c>
      <c r="D65" s="55" t="s">
        <v>182</v>
      </c>
      <c r="E65" s="41" t="s">
        <v>183</v>
      </c>
      <c r="F65" s="41" t="s">
        <v>279</v>
      </c>
      <c r="G65" s="44"/>
    </row>
    <row r="66" spans="1:7" ht="122.45" customHeight="1">
      <c r="A66" s="65"/>
      <c r="B66" s="41"/>
      <c r="C66" s="43" t="s">
        <v>280</v>
      </c>
      <c r="D66" s="55" t="s">
        <v>182</v>
      </c>
      <c r="E66" s="41" t="s">
        <v>183</v>
      </c>
      <c r="F66" s="41">
        <v>9949858.9000000004</v>
      </c>
      <c r="G66" s="44"/>
    </row>
    <row r="67" spans="1:7" ht="122.45" customHeight="1">
      <c r="A67" s="65"/>
      <c r="B67" s="41"/>
      <c r="C67" s="43" t="s">
        <v>281</v>
      </c>
      <c r="D67" s="55" t="s">
        <v>182</v>
      </c>
      <c r="E67" s="41" t="s">
        <v>183</v>
      </c>
      <c r="F67" s="41">
        <v>24939645.16</v>
      </c>
      <c r="G67" s="44"/>
    </row>
    <row r="68" spans="1:7" ht="122.45" customHeight="1">
      <c r="A68" s="65"/>
      <c r="B68" s="41"/>
      <c r="C68" s="43" t="s">
        <v>282</v>
      </c>
      <c r="D68" s="55" t="s">
        <v>182</v>
      </c>
      <c r="E68" s="41" t="s">
        <v>183</v>
      </c>
      <c r="F68" s="41">
        <v>11667480.66</v>
      </c>
      <c r="G68" s="44"/>
    </row>
    <row r="69" spans="1:7" ht="122.45" customHeight="1">
      <c r="A69" s="65"/>
      <c r="B69" s="41"/>
      <c r="C69" s="43" t="s">
        <v>283</v>
      </c>
      <c r="D69" s="55" t="s">
        <v>182</v>
      </c>
      <c r="E69" s="41" t="s">
        <v>183</v>
      </c>
      <c r="F69" s="41">
        <v>38139947.649999999</v>
      </c>
      <c r="G69" s="44"/>
    </row>
    <row r="70" spans="1:7" ht="122.45" customHeight="1">
      <c r="A70" s="65"/>
      <c r="B70" s="41"/>
      <c r="C70" s="43" t="s">
        <v>284</v>
      </c>
      <c r="D70" s="55" t="s">
        <v>182</v>
      </c>
      <c r="E70" s="41" t="s">
        <v>183</v>
      </c>
      <c r="F70" s="41">
        <v>11278300.390000001</v>
      </c>
      <c r="G70" s="44"/>
    </row>
    <row r="71" spans="1:7" ht="122.45" customHeight="1">
      <c r="A71" s="65"/>
      <c r="B71" s="41"/>
      <c r="C71" s="43" t="s">
        <v>285</v>
      </c>
      <c r="D71" s="55" t="s">
        <v>182</v>
      </c>
      <c r="E71" s="41" t="s">
        <v>183</v>
      </c>
      <c r="F71" s="41">
        <v>37771336.229999997</v>
      </c>
      <c r="G71" s="44"/>
    </row>
    <row r="72" spans="1:7" ht="49.15" customHeight="1">
      <c r="A72" s="65"/>
      <c r="B72" s="41" t="s">
        <v>286</v>
      </c>
      <c r="C72" s="43" t="s">
        <v>287</v>
      </c>
      <c r="D72" s="56"/>
      <c r="E72" s="41"/>
      <c r="F72" s="41"/>
      <c r="G72" s="44"/>
    </row>
    <row r="73" spans="1:7" ht="108" customHeight="1">
      <c r="A73" s="65"/>
      <c r="B73" s="41"/>
      <c r="C73" s="43" t="s">
        <v>288</v>
      </c>
      <c r="D73" s="57">
        <v>0.4</v>
      </c>
      <c r="E73" s="43" t="s">
        <v>183</v>
      </c>
      <c r="F73" s="41" t="s">
        <v>289</v>
      </c>
      <c r="G73" s="44"/>
    </row>
    <row r="74" spans="1:7" ht="108" customHeight="1">
      <c r="A74" s="65"/>
      <c r="B74" s="41"/>
      <c r="C74" s="43" t="s">
        <v>290</v>
      </c>
      <c r="D74" s="57">
        <v>0.4</v>
      </c>
      <c r="E74" s="43" t="s">
        <v>183</v>
      </c>
      <c r="F74" s="41" t="s">
        <v>291</v>
      </c>
      <c r="G74" s="44"/>
    </row>
    <row r="75" spans="1:7" ht="72" customHeight="1">
      <c r="A75" s="65"/>
      <c r="B75" s="41"/>
      <c r="C75" s="43" t="s">
        <v>240</v>
      </c>
      <c r="D75" s="57">
        <v>0.4</v>
      </c>
      <c r="E75" s="43" t="s">
        <v>183</v>
      </c>
      <c r="F75" s="41" t="s">
        <v>292</v>
      </c>
      <c r="G75" s="44"/>
    </row>
    <row r="76" spans="1:7" ht="72" customHeight="1">
      <c r="A76" s="65"/>
      <c r="B76" s="41"/>
      <c r="C76" s="43" t="s">
        <v>244</v>
      </c>
      <c r="D76" s="57">
        <v>0.4</v>
      </c>
      <c r="E76" s="43" t="s">
        <v>183</v>
      </c>
      <c r="F76" s="41" t="s">
        <v>293</v>
      </c>
      <c r="G76" s="44"/>
    </row>
    <row r="77" spans="1:7" ht="72" customHeight="1">
      <c r="A77" s="65"/>
      <c r="B77" s="41"/>
      <c r="C77" s="43" t="s">
        <v>294</v>
      </c>
      <c r="D77" s="57">
        <v>0.4</v>
      </c>
      <c r="E77" s="43" t="s">
        <v>183</v>
      </c>
      <c r="F77" s="41" t="s">
        <v>295</v>
      </c>
      <c r="G77" s="44"/>
    </row>
    <row r="78" spans="1:7" ht="72" customHeight="1">
      <c r="A78" s="65"/>
      <c r="B78" s="41"/>
      <c r="C78" s="43" t="s">
        <v>242</v>
      </c>
      <c r="D78" s="57">
        <v>0.4</v>
      </c>
      <c r="E78" s="43" t="s">
        <v>183</v>
      </c>
      <c r="F78" s="41" t="s">
        <v>296</v>
      </c>
      <c r="G78" s="44"/>
    </row>
    <row r="79" spans="1:7" ht="72" customHeight="1">
      <c r="A79" s="65"/>
      <c r="B79" s="41"/>
      <c r="C79" s="43" t="s">
        <v>297</v>
      </c>
      <c r="D79" s="57">
        <v>0.4</v>
      </c>
      <c r="E79" s="43" t="s">
        <v>183</v>
      </c>
      <c r="F79" s="41" t="s">
        <v>298</v>
      </c>
      <c r="G79" s="44"/>
    </row>
    <row r="80" spans="1:7" ht="72" customHeight="1">
      <c r="A80" s="65"/>
      <c r="B80" s="41"/>
      <c r="C80" s="43" t="s">
        <v>299</v>
      </c>
      <c r="D80" s="57">
        <v>0.4</v>
      </c>
      <c r="E80" s="43" t="s">
        <v>183</v>
      </c>
      <c r="F80" s="41" t="s">
        <v>300</v>
      </c>
      <c r="G80" s="44"/>
    </row>
    <row r="81" spans="1:7" ht="72" customHeight="1">
      <c r="A81" s="65"/>
      <c r="B81" s="41"/>
      <c r="C81" s="43" t="s">
        <v>301</v>
      </c>
      <c r="D81" s="57">
        <v>0.4</v>
      </c>
      <c r="E81" s="43" t="s">
        <v>183</v>
      </c>
      <c r="F81" s="41" t="s">
        <v>302</v>
      </c>
      <c r="G81" s="44"/>
    </row>
    <row r="82" spans="1:7" ht="72" customHeight="1">
      <c r="A82" s="65"/>
      <c r="B82" s="41"/>
      <c r="C82" s="43" t="s">
        <v>303</v>
      </c>
      <c r="D82" s="57">
        <v>0.4</v>
      </c>
      <c r="E82" s="43" t="s">
        <v>183</v>
      </c>
      <c r="F82" s="41" t="s">
        <v>304</v>
      </c>
      <c r="G82" s="44"/>
    </row>
    <row r="83" spans="1:7" ht="72" customHeight="1">
      <c r="A83" s="65"/>
      <c r="B83" s="41"/>
      <c r="C83" s="43" t="s">
        <v>305</v>
      </c>
      <c r="D83" s="57">
        <v>0.4</v>
      </c>
      <c r="E83" s="43" t="s">
        <v>183</v>
      </c>
      <c r="F83" s="41" t="s">
        <v>306</v>
      </c>
      <c r="G83" s="44"/>
    </row>
    <row r="84" spans="1:7" ht="72" customHeight="1">
      <c r="A84" s="65"/>
      <c r="B84" s="41"/>
      <c r="C84" s="43" t="s">
        <v>307</v>
      </c>
      <c r="D84" s="57">
        <v>0.4</v>
      </c>
      <c r="E84" s="43" t="s">
        <v>183</v>
      </c>
      <c r="F84" s="41" t="s">
        <v>308</v>
      </c>
      <c r="G84" s="44"/>
    </row>
    <row r="85" spans="1:7" ht="72" customHeight="1">
      <c r="A85" s="65"/>
      <c r="B85" s="41"/>
      <c r="C85" s="43" t="s">
        <v>309</v>
      </c>
      <c r="D85" s="57">
        <v>0.4</v>
      </c>
      <c r="E85" s="43" t="s">
        <v>183</v>
      </c>
      <c r="F85" s="41" t="s">
        <v>310</v>
      </c>
      <c r="G85" s="44"/>
    </row>
    <row r="86" spans="1:7" ht="72" customHeight="1">
      <c r="A86" s="65"/>
      <c r="B86" s="41"/>
      <c r="C86" s="43" t="s">
        <v>256</v>
      </c>
      <c r="D86" s="57">
        <v>0.4</v>
      </c>
      <c r="E86" s="43" t="s">
        <v>183</v>
      </c>
      <c r="F86" s="41" t="s">
        <v>311</v>
      </c>
      <c r="G86" s="44"/>
    </row>
    <row r="87" spans="1:7" ht="72" customHeight="1">
      <c r="A87" s="65"/>
      <c r="B87" s="41"/>
      <c r="C87" s="43" t="s">
        <v>258</v>
      </c>
      <c r="D87" s="57">
        <v>0.4</v>
      </c>
      <c r="E87" s="43" t="s">
        <v>183</v>
      </c>
      <c r="F87" s="41" t="s">
        <v>312</v>
      </c>
      <c r="G87" s="44"/>
    </row>
    <row r="88" spans="1:7" ht="96" customHeight="1">
      <c r="A88" s="65"/>
      <c r="B88" s="41"/>
      <c r="C88" s="43" t="s">
        <v>313</v>
      </c>
      <c r="D88" s="57">
        <v>0.4</v>
      </c>
      <c r="E88" s="43" t="s">
        <v>183</v>
      </c>
      <c r="F88" s="41" t="s">
        <v>314</v>
      </c>
      <c r="G88" s="44"/>
    </row>
    <row r="89" spans="1:7" ht="93.6" customHeight="1">
      <c r="A89" s="65"/>
      <c r="B89" s="41"/>
      <c r="C89" s="43" t="s">
        <v>315</v>
      </c>
      <c r="D89" s="57">
        <v>0.4</v>
      </c>
      <c r="E89" s="43" t="s">
        <v>183</v>
      </c>
      <c r="F89" s="41" t="s">
        <v>316</v>
      </c>
      <c r="G89" s="44"/>
    </row>
    <row r="90" spans="1:7" ht="92.45" customHeight="1">
      <c r="A90" s="65"/>
      <c r="B90" s="41"/>
      <c r="C90" s="43" t="s">
        <v>317</v>
      </c>
      <c r="D90" s="57">
        <v>0.4</v>
      </c>
      <c r="E90" s="43" t="s">
        <v>183</v>
      </c>
      <c r="F90" s="41" t="s">
        <v>318</v>
      </c>
      <c r="G90" s="44"/>
    </row>
    <row r="91" spans="1:7" ht="92.45" customHeight="1">
      <c r="A91" s="65"/>
      <c r="B91" s="41"/>
      <c r="C91" s="43" t="s">
        <v>319</v>
      </c>
      <c r="D91" s="57">
        <v>0.4</v>
      </c>
      <c r="E91" s="43" t="s">
        <v>183</v>
      </c>
      <c r="F91" s="41" t="s">
        <v>320</v>
      </c>
      <c r="G91" s="44"/>
    </row>
    <row r="92" spans="1:7" ht="90" customHeight="1">
      <c r="A92" s="65"/>
      <c r="B92" s="41"/>
      <c r="C92" s="43" t="s">
        <v>276</v>
      </c>
      <c r="D92" s="57">
        <v>0.4</v>
      </c>
      <c r="E92" s="43" t="s">
        <v>183</v>
      </c>
      <c r="F92" s="41" t="s">
        <v>321</v>
      </c>
      <c r="G92" s="44"/>
    </row>
    <row r="93" spans="1:7" ht="90" customHeight="1">
      <c r="A93" s="65"/>
      <c r="B93" s="41"/>
      <c r="C93" s="43" t="s">
        <v>278</v>
      </c>
      <c r="D93" s="57">
        <v>0.4</v>
      </c>
      <c r="E93" s="43" t="s">
        <v>183</v>
      </c>
      <c r="F93" s="41" t="s">
        <v>322</v>
      </c>
      <c r="G93" s="44"/>
    </row>
    <row r="94" spans="1:7" ht="88.9" customHeight="1">
      <c r="A94" s="65"/>
      <c r="B94" s="41"/>
      <c r="C94" s="43" t="s">
        <v>323</v>
      </c>
      <c r="D94" s="57">
        <v>0.4</v>
      </c>
      <c r="E94" s="43" t="s">
        <v>183</v>
      </c>
      <c r="F94" s="41" t="s">
        <v>324</v>
      </c>
      <c r="G94" s="44"/>
    </row>
    <row r="95" spans="1:7" ht="96" customHeight="1">
      <c r="A95" s="65"/>
      <c r="B95" s="41"/>
      <c r="C95" s="43" t="s">
        <v>325</v>
      </c>
      <c r="D95" s="57">
        <v>0.4</v>
      </c>
      <c r="E95" s="43" t="s">
        <v>183</v>
      </c>
      <c r="F95" s="41" t="s">
        <v>326</v>
      </c>
      <c r="G95" s="44"/>
    </row>
    <row r="96" spans="1:7" ht="45.6" customHeight="1">
      <c r="A96" s="65"/>
      <c r="B96" s="41" t="s">
        <v>327</v>
      </c>
      <c r="C96" s="43" t="s">
        <v>328</v>
      </c>
      <c r="D96" s="58"/>
      <c r="E96" s="43"/>
      <c r="F96" s="43"/>
      <c r="G96" s="44"/>
    </row>
    <row r="97" spans="1:7" ht="96" customHeight="1">
      <c r="A97" s="65"/>
      <c r="B97" s="41"/>
      <c r="C97" s="43" t="s">
        <v>329</v>
      </c>
      <c r="D97" s="59">
        <v>35</v>
      </c>
      <c r="E97" s="43" t="s">
        <v>183</v>
      </c>
      <c r="F97" s="41" t="s">
        <v>330</v>
      </c>
      <c r="G97" s="44"/>
    </row>
    <row r="98" spans="1:7" ht="38.25" customHeight="1">
      <c r="A98" s="65"/>
      <c r="B98" s="41" t="s">
        <v>45</v>
      </c>
      <c r="C98" s="87" t="s">
        <v>331</v>
      </c>
      <c r="D98" s="88"/>
      <c r="E98" s="88"/>
      <c r="F98" s="89"/>
      <c r="G98" s="42"/>
    </row>
    <row r="99" spans="1:7" ht="38.25" customHeight="1">
      <c r="A99" s="65"/>
      <c r="B99" s="41" t="s">
        <v>332</v>
      </c>
      <c r="C99" s="87" t="s">
        <v>333</v>
      </c>
      <c r="D99" s="88"/>
      <c r="E99" s="88"/>
      <c r="F99" s="89"/>
      <c r="G99" s="42"/>
    </row>
    <row r="100" spans="1:7" ht="72" customHeight="1">
      <c r="A100" s="65"/>
      <c r="B100" s="41"/>
      <c r="C100" s="43" t="s">
        <v>334</v>
      </c>
      <c r="D100" s="60" t="s">
        <v>335</v>
      </c>
      <c r="E100" s="41" t="s">
        <v>172</v>
      </c>
      <c r="F100" s="41" t="s">
        <v>336</v>
      </c>
      <c r="G100" s="44"/>
    </row>
    <row r="101" spans="1:7" ht="90" customHeight="1">
      <c r="A101" s="65"/>
      <c r="B101" s="41"/>
      <c r="C101" s="43" t="s">
        <v>337</v>
      </c>
      <c r="D101" s="60" t="s">
        <v>335</v>
      </c>
      <c r="E101" s="41" t="s">
        <v>172</v>
      </c>
      <c r="F101" s="41" t="s">
        <v>338</v>
      </c>
      <c r="G101" s="44"/>
    </row>
    <row r="102" spans="1:7" ht="66.599999999999994" customHeight="1">
      <c r="A102" s="65"/>
      <c r="B102" s="41" t="s">
        <v>339</v>
      </c>
      <c r="C102" s="87" t="s">
        <v>340</v>
      </c>
      <c r="D102" s="88"/>
      <c r="E102" s="88"/>
      <c r="F102" s="89"/>
      <c r="G102" s="42"/>
    </row>
    <row r="103" spans="1:7" ht="131.25">
      <c r="A103" s="65"/>
      <c r="B103" s="41"/>
      <c r="C103" s="43" t="s">
        <v>341</v>
      </c>
      <c r="D103" s="61">
        <v>10</v>
      </c>
      <c r="E103" s="41" t="s">
        <v>342</v>
      </c>
      <c r="F103" s="41" t="s">
        <v>343</v>
      </c>
      <c r="G103" s="44"/>
    </row>
    <row r="104" spans="1:7" ht="31.15" customHeight="1">
      <c r="A104" s="65"/>
      <c r="B104" s="41" t="s">
        <v>344</v>
      </c>
      <c r="C104" s="87" t="s">
        <v>345</v>
      </c>
      <c r="D104" s="88"/>
      <c r="E104" s="88"/>
      <c r="F104" s="89"/>
      <c r="G104" s="44"/>
    </row>
    <row r="105" spans="1:7" ht="93.75">
      <c r="A105" s="65"/>
      <c r="B105" s="41" t="s">
        <v>346</v>
      </c>
      <c r="C105" s="43" t="s">
        <v>347</v>
      </c>
      <c r="D105" s="61"/>
      <c r="E105" s="41" t="s">
        <v>342</v>
      </c>
      <c r="F105" s="41" t="s">
        <v>348</v>
      </c>
      <c r="G105" s="44"/>
    </row>
    <row r="106" spans="1:7" ht="93.75">
      <c r="A106" s="65"/>
      <c r="B106" s="41" t="s">
        <v>349</v>
      </c>
      <c r="C106" s="43" t="s">
        <v>350</v>
      </c>
      <c r="D106" s="61"/>
      <c r="E106" s="41" t="s">
        <v>342</v>
      </c>
      <c r="F106" s="41">
        <v>4341813.63</v>
      </c>
      <c r="G106" s="44"/>
    </row>
    <row r="107" spans="1:7">
      <c r="A107" s="65"/>
      <c r="B107" s="41" t="s">
        <v>351</v>
      </c>
      <c r="C107" s="87" t="s">
        <v>352</v>
      </c>
      <c r="D107" s="88"/>
      <c r="E107" s="88"/>
      <c r="F107" s="89"/>
      <c r="G107" s="44"/>
    </row>
    <row r="108" spans="1:7" ht="56.25">
      <c r="A108" s="65"/>
      <c r="B108" s="41"/>
      <c r="C108" s="43" t="s">
        <v>353</v>
      </c>
      <c r="D108" s="61"/>
      <c r="E108" s="41" t="s">
        <v>342</v>
      </c>
      <c r="F108" s="41">
        <v>162744.62</v>
      </c>
      <c r="G108" s="44"/>
    </row>
    <row r="109" spans="1:7" ht="38.25" customHeight="1">
      <c r="A109" s="65"/>
      <c r="B109" s="41" t="s">
        <v>56</v>
      </c>
      <c r="C109" s="87" t="s">
        <v>354</v>
      </c>
      <c r="D109" s="88"/>
      <c r="E109" s="88"/>
      <c r="F109" s="89"/>
      <c r="G109" s="42"/>
    </row>
    <row r="110" spans="1:7" ht="75.75" customHeight="1">
      <c r="A110" s="65"/>
      <c r="B110" s="41" t="s">
        <v>355</v>
      </c>
      <c r="C110" s="87" t="s">
        <v>356</v>
      </c>
      <c r="D110" s="88"/>
      <c r="E110" s="88"/>
      <c r="F110" s="89"/>
      <c r="G110" s="42"/>
    </row>
    <row r="111" spans="1:7" ht="56.25">
      <c r="A111" s="65"/>
      <c r="B111" s="41"/>
      <c r="C111" s="43" t="s">
        <v>357</v>
      </c>
      <c r="D111" s="45" t="s">
        <v>335</v>
      </c>
      <c r="E111" s="46" t="s">
        <v>358</v>
      </c>
      <c r="F111" s="41" t="s">
        <v>359</v>
      </c>
      <c r="G111" s="44"/>
    </row>
    <row r="112" spans="1:7" ht="56.25">
      <c r="A112" s="65"/>
      <c r="B112" s="41"/>
      <c r="C112" s="43" t="s">
        <v>360</v>
      </c>
      <c r="D112" s="45" t="s">
        <v>335</v>
      </c>
      <c r="E112" s="46" t="s">
        <v>358</v>
      </c>
      <c r="F112" s="41" t="s">
        <v>361</v>
      </c>
      <c r="G112" s="44"/>
    </row>
    <row r="113" spans="1:7" ht="72.599999999999994" customHeight="1">
      <c r="A113" s="65"/>
      <c r="B113" s="41"/>
      <c r="C113" s="43" t="s">
        <v>362</v>
      </c>
      <c r="D113" s="45" t="s">
        <v>335</v>
      </c>
      <c r="E113" s="46" t="s">
        <v>358</v>
      </c>
      <c r="F113" s="41" t="s">
        <v>363</v>
      </c>
      <c r="G113" s="44"/>
    </row>
    <row r="114" spans="1:7" ht="55.15" customHeight="1">
      <c r="A114" s="65"/>
      <c r="B114" s="41"/>
      <c r="C114" s="43" t="s">
        <v>364</v>
      </c>
      <c r="D114" s="45" t="s">
        <v>335</v>
      </c>
      <c r="E114" s="46" t="s">
        <v>358</v>
      </c>
      <c r="F114" s="41" t="s">
        <v>365</v>
      </c>
      <c r="G114" s="44"/>
    </row>
    <row r="115" spans="1:7" ht="60" customHeight="1">
      <c r="A115" s="65"/>
      <c r="B115" s="41"/>
      <c r="C115" s="43" t="s">
        <v>366</v>
      </c>
      <c r="D115" s="45" t="s">
        <v>335</v>
      </c>
      <c r="E115" s="46" t="s">
        <v>358</v>
      </c>
      <c r="F115" s="41" t="s">
        <v>367</v>
      </c>
      <c r="G115" s="44"/>
    </row>
    <row r="116" spans="1:7" ht="66.599999999999994" customHeight="1">
      <c r="A116" s="65"/>
      <c r="B116" s="41"/>
      <c r="C116" s="43" t="s">
        <v>368</v>
      </c>
      <c r="D116" s="45" t="s">
        <v>335</v>
      </c>
      <c r="E116" s="46" t="s">
        <v>358</v>
      </c>
      <c r="F116" s="41" t="s">
        <v>369</v>
      </c>
      <c r="G116" s="44"/>
    </row>
    <row r="117" spans="1:7" ht="59.45" customHeight="1">
      <c r="A117" s="65"/>
      <c r="B117" s="41"/>
      <c r="C117" s="43" t="s">
        <v>370</v>
      </c>
      <c r="D117" s="45" t="s">
        <v>335</v>
      </c>
      <c r="E117" s="46" t="s">
        <v>358</v>
      </c>
      <c r="F117" s="41" t="s">
        <v>371</v>
      </c>
      <c r="G117" s="44"/>
    </row>
    <row r="118" spans="1:7" ht="59.45" customHeight="1">
      <c r="A118" s="65"/>
      <c r="B118" s="41"/>
      <c r="C118" s="43" t="s">
        <v>372</v>
      </c>
      <c r="D118" s="45" t="s">
        <v>335</v>
      </c>
      <c r="E118" s="46" t="s">
        <v>358</v>
      </c>
      <c r="F118" s="41" t="s">
        <v>373</v>
      </c>
      <c r="G118" s="44"/>
    </row>
    <row r="119" spans="1:7" ht="49.15" customHeight="1">
      <c r="A119" s="65"/>
      <c r="B119" s="41"/>
      <c r="C119" s="43" t="s">
        <v>374</v>
      </c>
      <c r="D119" s="45" t="s">
        <v>335</v>
      </c>
      <c r="E119" s="46" t="s">
        <v>358</v>
      </c>
      <c r="F119" s="41" t="s">
        <v>375</v>
      </c>
      <c r="G119" s="44"/>
    </row>
    <row r="120" spans="1:7" ht="48" customHeight="1">
      <c r="A120" s="65"/>
      <c r="B120" s="41"/>
      <c r="C120" s="43" t="s">
        <v>376</v>
      </c>
      <c r="D120" s="45" t="s">
        <v>335</v>
      </c>
      <c r="E120" s="46" t="s">
        <v>358</v>
      </c>
      <c r="F120" s="41" t="s">
        <v>377</v>
      </c>
      <c r="G120" s="44"/>
    </row>
    <row r="121" spans="1:7" ht="55.15" customHeight="1">
      <c r="A121" s="65"/>
      <c r="B121" s="41"/>
      <c r="C121" s="43" t="s">
        <v>378</v>
      </c>
      <c r="D121" s="45" t="s">
        <v>335</v>
      </c>
      <c r="E121" s="46" t="s">
        <v>358</v>
      </c>
      <c r="F121" s="41" t="s">
        <v>379</v>
      </c>
      <c r="G121" s="44"/>
    </row>
    <row r="122" spans="1:7" ht="60" customHeight="1">
      <c r="A122" s="65"/>
      <c r="B122" s="41"/>
      <c r="C122" s="43" t="s">
        <v>380</v>
      </c>
      <c r="D122" s="45" t="s">
        <v>335</v>
      </c>
      <c r="E122" s="46" t="s">
        <v>358</v>
      </c>
      <c r="F122" s="41" t="s">
        <v>381</v>
      </c>
      <c r="G122" s="44"/>
    </row>
    <row r="123" spans="1:7" ht="60" customHeight="1">
      <c r="A123" s="65"/>
      <c r="B123" s="41"/>
      <c r="C123" s="43" t="s">
        <v>382</v>
      </c>
      <c r="D123" s="45" t="s">
        <v>335</v>
      </c>
      <c r="E123" s="46" t="s">
        <v>358</v>
      </c>
      <c r="F123" s="41" t="s">
        <v>383</v>
      </c>
      <c r="G123" s="44"/>
    </row>
    <row r="124" spans="1:7" ht="56.25">
      <c r="A124" s="65"/>
      <c r="B124" s="41"/>
      <c r="C124" s="43" t="s">
        <v>384</v>
      </c>
      <c r="D124" s="45" t="s">
        <v>335</v>
      </c>
      <c r="E124" s="46" t="s">
        <v>358</v>
      </c>
      <c r="F124" s="41" t="s">
        <v>385</v>
      </c>
      <c r="G124" s="44"/>
    </row>
    <row r="125" spans="1:7" ht="56.25">
      <c r="A125" s="65"/>
      <c r="B125" s="41"/>
      <c r="C125" s="43" t="s">
        <v>386</v>
      </c>
      <c r="D125" s="45" t="s">
        <v>335</v>
      </c>
      <c r="E125" s="46" t="s">
        <v>358</v>
      </c>
      <c r="F125" s="41" t="s">
        <v>387</v>
      </c>
      <c r="G125" s="44"/>
    </row>
    <row r="126" spans="1:7" ht="56.25">
      <c r="A126" s="65"/>
      <c r="B126" s="41"/>
      <c r="C126" s="43" t="s">
        <v>388</v>
      </c>
      <c r="D126" s="45" t="s">
        <v>335</v>
      </c>
      <c r="E126" s="46" t="s">
        <v>358</v>
      </c>
      <c r="F126" s="41" t="s">
        <v>389</v>
      </c>
      <c r="G126" s="44"/>
    </row>
    <row r="127" spans="1:7" ht="75">
      <c r="A127" s="65"/>
      <c r="B127" s="41"/>
      <c r="C127" s="43" t="s">
        <v>390</v>
      </c>
      <c r="D127" s="45" t="s">
        <v>335</v>
      </c>
      <c r="E127" s="46" t="s">
        <v>358</v>
      </c>
      <c r="F127" s="41">
        <v>10637.35</v>
      </c>
      <c r="G127" s="44"/>
    </row>
    <row r="128" spans="1:7" ht="42.6" customHeight="1">
      <c r="A128" s="65"/>
      <c r="B128" s="41" t="s">
        <v>66</v>
      </c>
      <c r="C128" s="87" t="s">
        <v>391</v>
      </c>
      <c r="D128" s="88"/>
      <c r="E128" s="88"/>
      <c r="F128" s="89"/>
      <c r="G128" s="42"/>
    </row>
    <row r="129" spans="1:7" ht="53.45" customHeight="1">
      <c r="A129" s="65"/>
      <c r="B129" s="41" t="s">
        <v>392</v>
      </c>
      <c r="C129" s="87" t="s">
        <v>393</v>
      </c>
      <c r="D129" s="88"/>
      <c r="E129" s="88"/>
      <c r="F129" s="89"/>
      <c r="G129" s="42"/>
    </row>
    <row r="130" spans="1:7" ht="48" customHeight="1">
      <c r="A130" s="65"/>
      <c r="B130" s="41"/>
      <c r="C130" s="43" t="s">
        <v>394</v>
      </c>
      <c r="D130" s="60" t="s">
        <v>335</v>
      </c>
      <c r="E130" s="41" t="s">
        <v>358</v>
      </c>
      <c r="F130" s="41" t="s">
        <v>395</v>
      </c>
      <c r="G130" s="44"/>
    </row>
    <row r="131" spans="1:7" ht="56.25">
      <c r="A131" s="65"/>
      <c r="B131" s="41"/>
      <c r="C131" s="43" t="s">
        <v>396</v>
      </c>
      <c r="D131" s="60" t="s">
        <v>335</v>
      </c>
      <c r="E131" s="41" t="s">
        <v>358</v>
      </c>
      <c r="F131" s="41" t="s">
        <v>397</v>
      </c>
      <c r="G131" s="44"/>
    </row>
    <row r="132" spans="1:7" ht="38.25" customHeight="1">
      <c r="A132" s="65"/>
      <c r="B132" s="41" t="s">
        <v>74</v>
      </c>
      <c r="C132" s="87" t="s">
        <v>398</v>
      </c>
      <c r="D132" s="88"/>
      <c r="E132" s="88"/>
      <c r="F132" s="89"/>
      <c r="G132" s="42"/>
    </row>
    <row r="133" spans="1:7" ht="49.5" customHeight="1">
      <c r="A133" s="65"/>
      <c r="B133" s="41" t="s">
        <v>399</v>
      </c>
      <c r="C133" s="87" t="s">
        <v>400</v>
      </c>
      <c r="D133" s="88"/>
      <c r="E133" s="88"/>
      <c r="F133" s="89"/>
      <c r="G133" s="42"/>
    </row>
    <row r="134" spans="1:7" ht="64.900000000000006" customHeight="1">
      <c r="A134" s="65"/>
      <c r="B134" s="41"/>
      <c r="C134" s="43" t="s">
        <v>401</v>
      </c>
      <c r="D134" s="57">
        <v>0.4</v>
      </c>
      <c r="E134" s="41" t="s">
        <v>172</v>
      </c>
      <c r="F134" s="41">
        <v>23367.57</v>
      </c>
      <c r="G134" s="44"/>
    </row>
    <row r="135" spans="1:7" ht="62.45" customHeight="1">
      <c r="A135" s="65"/>
      <c r="B135" s="41"/>
      <c r="C135" s="43" t="s">
        <v>402</v>
      </c>
      <c r="D135" s="57">
        <v>0.4</v>
      </c>
      <c r="E135" s="41" t="s">
        <v>172</v>
      </c>
      <c r="F135" s="41">
        <v>32977.300000000003</v>
      </c>
      <c r="G135" s="44"/>
    </row>
    <row r="136" spans="1:7" ht="37.5">
      <c r="A136" s="65"/>
      <c r="B136" s="41"/>
      <c r="C136" s="43" t="s">
        <v>403</v>
      </c>
      <c r="D136" s="57" t="s">
        <v>404</v>
      </c>
      <c r="E136" s="41" t="s">
        <v>172</v>
      </c>
      <c r="F136" s="41">
        <v>269550.12</v>
      </c>
      <c r="G136" s="44"/>
    </row>
    <row r="137" spans="1:7" ht="37.5">
      <c r="A137" s="65"/>
      <c r="B137" s="41"/>
      <c r="C137" s="43" t="s">
        <v>405</v>
      </c>
      <c r="D137" s="57" t="s">
        <v>404</v>
      </c>
      <c r="E137" s="41" t="s">
        <v>172</v>
      </c>
      <c r="F137" s="41">
        <v>508106.53</v>
      </c>
      <c r="G137" s="44"/>
    </row>
    <row r="138" spans="1:7" ht="37.5">
      <c r="A138" s="66"/>
      <c r="B138" s="41"/>
      <c r="C138" s="43" t="s">
        <v>406</v>
      </c>
      <c r="D138" s="57">
        <v>0.4</v>
      </c>
      <c r="E138" s="41" t="s">
        <v>172</v>
      </c>
      <c r="F138" s="41">
        <v>50289.65</v>
      </c>
      <c r="G138" s="44"/>
    </row>
    <row r="139" spans="1:7" ht="45.6" customHeight="1">
      <c r="B139" s="62" t="s">
        <v>407</v>
      </c>
      <c r="G139" s="38"/>
    </row>
    <row r="140" spans="1:7" ht="409.15" customHeight="1">
      <c r="B140" s="90" t="s">
        <v>408</v>
      </c>
      <c r="C140" s="90"/>
      <c r="D140" s="90"/>
      <c r="E140" s="90"/>
      <c r="F140" s="90"/>
      <c r="G140" s="90"/>
    </row>
  </sheetData>
  <mergeCells count="20">
    <mergeCell ref="C129:F129"/>
    <mergeCell ref="C132:F132"/>
    <mergeCell ref="C133:F133"/>
    <mergeCell ref="B140:G140"/>
    <mergeCell ref="A7:A26"/>
    <mergeCell ref="C102:F102"/>
    <mergeCell ref="C104:F104"/>
    <mergeCell ref="C107:F107"/>
    <mergeCell ref="C109:F109"/>
    <mergeCell ref="C110:F110"/>
    <mergeCell ref="C128:F128"/>
    <mergeCell ref="C39:F39"/>
    <mergeCell ref="C40:F40"/>
    <mergeCell ref="C98:F98"/>
    <mergeCell ref="C99:F99"/>
    <mergeCell ref="A2:F2"/>
    <mergeCell ref="B6:F6"/>
    <mergeCell ref="C7:F7"/>
    <mergeCell ref="C12:F12"/>
    <mergeCell ref="C13:F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Прил 1 _2020_</vt:lpstr>
      <vt:lpstr>Прил 1 _ 2021_</vt:lpstr>
      <vt:lpstr>Прил 1 _ 2022_</vt:lpstr>
      <vt:lpstr>Приложение 2 2022-2020</vt:lpstr>
      <vt:lpstr>Приложение 3 _2022-2020_</vt:lpstr>
      <vt:lpstr>Приказ 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Петруня Ольга Александровна</dc:creator>
  <cp:lastModifiedBy>Роговая Татьяна Вячеславовна</cp:lastModifiedBy>
  <dcterms:created xsi:type="dcterms:W3CDTF">2023-11-23T07:28:38Z</dcterms:created>
  <dcterms:modified xsi:type="dcterms:W3CDTF">2023-11-24T08:32:37Z</dcterms:modified>
</cp:coreProperties>
</file>